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<sst xmlns="http://schemas.openxmlformats.org/spreadsheetml/2006/main" count="442" uniqueCount="258">
  <si>
    <t>财政拨款收支总表</t>
  </si>
  <si>
    <t>填报单位名称：大武口区生态保护管理所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</si>
  <si>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</si>
  <si>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</si>
  <si>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</si>
  <si>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</si>
  <si>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</si>
  <si>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</si>
  <si>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</si>
  <si>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</si>
  <si>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</si>
  <si>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</si>
  <si>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</si>
  <si>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</si>
  <si>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</si>
  <si>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</si>
  <si>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</si>
  <si>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</si>
  <si>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</si>
  <si>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</si>
  <si>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</si>
  <si>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</si>
  <si>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</si>
  <si>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</si>
  <si>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</si>
  <si>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</si>
  <si>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</si>
  <si>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</si>
  <si>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</si>
  <si>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</si>
  <si>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</si>
  <si>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</si>
  <si>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</si>
  <si>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</si>
  <si>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</si>
  <si>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</si>
  <si>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</si>
  <si>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</si>
  <si>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</si>
  <si>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</si>
  <si>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</si>
  <si>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</si>
  <si>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</si>
  <si>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</si>
  <si>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</si>
  <si>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</si>
  <si>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</si>
  <si>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</si>
  <si>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>财政拨款支出总表</t>
  </si>
  <si>
    <t>填报单位名称： 大武口区生态保护管理所             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</si>
  <si>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</si>
  <si>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</si>
  <si>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</si>
  <si>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</si>
  <si>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</si>
  <si>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</si>
  <si>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</si>
  <si>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</si>
  <si>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</si>
  <si>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</si>
  <si>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</si>
  <si>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</si>
  <si>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</si>
  <si>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</si>
  <si>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</si>
  <si>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</si>
  <si>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</si>
  <si>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</si>
  <si>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</si>
  <si>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</si>
  <si>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就业补助</t>
  </si>
  <si>
    <t>2080799</t>
  </si>
  <si>
    <t>其他就业补助支出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</si>
  <si>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</si>
  <si>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</si>
  <si>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</si>
  <si>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</si>
  <si>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</si>
  <si>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</si>
  <si>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</si>
  <si>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</si>
  <si>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节能环保支出</t>
  </si>
  <si>
    <t>自然生态保护</t>
  </si>
  <si>
    <t>2110401</t>
  </si>
  <si>
    <t>生态保护</t>
  </si>
  <si>
    <t>城乡社区支出</t>
  </si>
  <si>
    <t>城乡社区环境卫生</t>
  </si>
  <si>
    <t>2120501</t>
  </si>
  <si>
    <t>住房保障支出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</si>
  <si>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</si>
  <si>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</si>
  <si>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</si>
  <si>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</si>
  <si>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</si>
  <si>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</si>
  <si>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 大武口区生态保护管理所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</si>
  <si>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</si>
  <si>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</si>
  <si>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</si>
  <si>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</si>
  <si>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</si>
  <si>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</si>
  <si>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</si>
  <si>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</si>
  <si>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</si>
  <si>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</si>
  <si>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</si>
  <si>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</si>
  <si>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</si>
  <si>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</si>
  <si>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</si>
  <si>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</si>
  <si>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</si>
  <si>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</si>
  <si>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</si>
  <si>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</si>
  <si>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</si>
  <si>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</si>
  <si>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</si>
  <si>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</si>
  <si>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</si>
  <si>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</si>
  <si>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</si>
  <si>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</si>
  <si>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</si>
  <si>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</si>
  <si>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30112</t>
  </si>
  <si>
    <t>其他社会保障缴费</t>
  </si>
  <si>
    <t>　　30113</t>
  </si>
  <si>
    <t>　　30114</t>
  </si>
  <si>
    <t>医疗费</t>
  </si>
  <si>
    <t>　　30199</t>
  </si>
  <si>
    <t>其他工资福利支出</t>
  </si>
  <si>
    <t>商品和服务支出</t>
  </si>
  <si>
    <t>　　30201</t>
  </si>
  <si>
    <t>办公费</t>
  </si>
  <si>
    <t>　　30205</t>
  </si>
  <si>
    <t>水费</t>
  </si>
  <si>
    <t>　　30206</t>
  </si>
  <si>
    <t>电费</t>
  </si>
  <si>
    <t>　　30207</t>
  </si>
  <si>
    <t>邮电费</t>
  </si>
  <si>
    <t>　　30208</t>
  </si>
  <si>
    <t>取暖费</t>
  </si>
  <si>
    <t>　　30213</t>
  </si>
  <si>
    <t>维修（护）费</t>
  </si>
  <si>
    <t>　　30218</t>
  </si>
  <si>
    <t>专用材料费</t>
  </si>
  <si>
    <t>　　30226</t>
  </si>
  <si>
    <t>劳务费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</si>
  <si>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</si>
  <si>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</si>
  <si>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</si>
  <si>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</si>
  <si>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</si>
  <si>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</si>
  <si>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对个人和家庭的补助</t>
  </si>
  <si>
    <t>　　30399</t>
  </si>
  <si>
    <t>其他对个人和家庭的补助</t>
  </si>
  <si>
    <t>资本性支出</t>
  </si>
  <si>
    <t>　　31003</t>
  </si>
  <si>
    <t>专用设备购置</t>
  </si>
  <si>
    <t>一般公共预算“三公”经费支出表</t>
  </si>
  <si>
    <t>填报单位名称：大武口区生态保护管理所  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</si>
  <si>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</si>
  <si>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</si>
  <si>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</si>
  <si>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</si>
  <si>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</si>
  <si>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</si>
  <si>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</si>
  <si>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</si>
  <si>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</si>
  <si>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大武口区生态保护管理所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</si>
  <si>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</si>
  <si>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</si>
  <si>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</si>
  <si>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</si>
  <si>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</si>
  <si>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</si>
  <si>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</si>
  <si>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</si>
  <si>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</si>
  <si>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</si>
  <si>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</si>
  <si>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</si>
  <si>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</si>
  <si>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</si>
  <si>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</si>
  <si>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</si>
  <si>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</si>
  <si>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</si>
  <si>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</si>
  <si>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</si>
  <si>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</si>
  <si>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</si>
  <si>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</si>
  <si>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</si>
  <si>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</si>
  <si>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</si>
  <si>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</si>
  <si>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</si>
  <si>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</si>
  <si>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</si>
  <si>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</si>
  <si>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</si>
  <si>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</si>
  <si>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</si>
  <si>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</si>
  <si>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</si>
  <si>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</si>
  <si>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</si>
  <si>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</si>
  <si>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</si>
  <si>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</si>
  <si>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</si>
  <si>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</si>
  <si>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</si>
  <si>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</si>
  <si>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</si>
  <si>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</si>
  <si>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</si>
  <si>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</si>
  <si>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</si>
  <si>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</si>
  <si>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</si>
  <si>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</si>
  <si>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</si>
  <si>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</si>
  <si>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</si>
  <si>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</si>
  <si>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填报单位名称：大武口区生态保护管理所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</si>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</sst>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_ "/>
    <numFmt numFmtId="181" formatCode="#,##0_ "/>
    <numFmt numFmtId="182" formatCode="0_);[Red]\(0\)"/>
    <numFmt numFmtId="183" formatCode="#,##0;[Red]#,##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9"/>
      <color indexed="8"/>
      <name val="Courier New"/>
      <family val="3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23" fillId="3" borderId="1" applyNumberFormat="0" applyAlignment="0" applyProtection="0"/>
    <xf numFmtId="0" fontId="24" fillId="3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45" fillId="12" borderId="0" applyNumberFormat="0" applyBorder="0" applyAlignment="0" applyProtection="0"/>
    <xf numFmtId="0" fontId="29" fillId="0" borderId="5" applyNumberFormat="0" applyFill="0" applyAlignment="0" applyProtection="0"/>
    <xf numFmtId="0" fontId="45" fillId="13" borderId="0" applyNumberFormat="0" applyBorder="0" applyAlignment="0" applyProtection="0"/>
    <xf numFmtId="0" fontId="36" fillId="9" borderId="6" applyNumberFormat="0" applyAlignment="0" applyProtection="0"/>
    <xf numFmtId="0" fontId="31" fillId="14" borderId="0" applyNumberFormat="0" applyBorder="0" applyAlignment="0" applyProtection="0"/>
    <xf numFmtId="0" fontId="37" fillId="9" borderId="1" applyNumberFormat="0" applyAlignment="0" applyProtection="0"/>
    <xf numFmtId="0" fontId="38" fillId="15" borderId="7" applyNumberFormat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1" fillId="18" borderId="0" applyNumberFormat="0" applyBorder="0" applyAlignment="0" applyProtection="0"/>
    <xf numFmtId="0" fontId="41" fillId="19" borderId="0" applyNumberFormat="0" applyBorder="0" applyAlignment="0" applyProtection="0"/>
    <xf numFmtId="0" fontId="24" fillId="20" borderId="0" applyNumberFormat="0" applyBorder="0" applyAlignment="0" applyProtection="0"/>
    <xf numFmtId="0" fontId="42" fillId="14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4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3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36" borderId="0" applyNumberFormat="0" applyBorder="0" applyAlignment="0" applyProtection="0"/>
    <xf numFmtId="0" fontId="31" fillId="37" borderId="0" applyNumberFormat="0" applyBorder="0" applyAlignment="0" applyProtection="0"/>
    <xf numFmtId="0" fontId="45" fillId="38" borderId="0" applyNumberFormat="0" applyBorder="0" applyAlignment="0" applyProtection="0"/>
    <xf numFmtId="0" fontId="31" fillId="18" borderId="0" applyNumberFormat="0" applyBorder="0" applyAlignment="0" applyProtection="0"/>
    <xf numFmtId="0" fontId="31" fillId="7" borderId="0" applyNumberFormat="0" applyBorder="0" applyAlignment="0" applyProtection="0"/>
    <xf numFmtId="0" fontId="24" fillId="39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15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81" fontId="11" fillId="0" borderId="11" xfId="0" applyNumberFormat="1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 horizontal="left" vertical="center"/>
      <protection/>
    </xf>
    <xf numFmtId="1" fontId="12" fillId="0" borderId="11" xfId="0" applyNumberFormat="1" applyFont="1" applyFill="1" applyBorder="1" applyAlignment="1" applyProtection="1">
      <alignment vertical="center" wrapText="1"/>
      <protection/>
    </xf>
    <xf numFmtId="181" fontId="12" fillId="0" borderId="11" xfId="0" applyNumberFormat="1" applyFont="1" applyFill="1" applyBorder="1" applyAlignment="1" applyProtection="1">
      <alignment vertical="center"/>
      <protection/>
    </xf>
    <xf numFmtId="181" fontId="12" fillId="0" borderId="11" xfId="0" applyNumberFormat="1" applyFont="1" applyFill="1" applyBorder="1" applyAlignment="1" applyProtection="1">
      <alignment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3" fontId="12" fillId="0" borderId="13" xfId="0" applyNumberFormat="1" applyFont="1" applyFill="1" applyBorder="1" applyAlignment="1" applyProtection="1">
      <alignment horizontal="left" vertical="center" wrapText="1"/>
      <protection/>
    </xf>
    <xf numFmtId="181" fontId="12" fillId="0" borderId="14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3" fontId="11" fillId="0" borderId="13" xfId="0" applyNumberFormat="1" applyFont="1" applyFill="1" applyBorder="1" applyAlignment="1" applyProtection="1">
      <alignment horizontal="left" vertical="center" wrapText="1"/>
      <protection/>
    </xf>
    <xf numFmtId="181" fontId="11" fillId="0" borderId="14" xfId="0" applyNumberFormat="1" applyFont="1" applyFill="1" applyBorder="1" applyAlignment="1" applyProtection="1">
      <alignment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 applyProtection="1">
      <alignment horizontal="left" vertical="center" wrapText="1"/>
      <protection/>
    </xf>
    <xf numFmtId="3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181" fontId="11" fillId="0" borderId="16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/>
      <protection/>
    </xf>
    <xf numFmtId="181" fontId="12" fillId="0" borderId="17" xfId="0" applyNumberFormat="1" applyFont="1" applyFill="1" applyBorder="1" applyAlignment="1" applyProtection="1">
      <alignment vertical="center"/>
      <protection/>
    </xf>
    <xf numFmtId="181" fontId="11" fillId="0" borderId="17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181" fontId="12" fillId="0" borderId="21" xfId="0" applyNumberFormat="1" applyFont="1" applyFill="1" applyBorder="1" applyAlignment="1" applyProtection="1">
      <alignment vertical="center"/>
      <protection/>
    </xf>
    <xf numFmtId="181" fontId="11" fillId="0" borderId="21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vertical="center"/>
      <protection/>
    </xf>
    <xf numFmtId="3" fontId="12" fillId="0" borderId="22" xfId="0" applyNumberFormat="1" applyFont="1" applyFill="1" applyBorder="1" applyAlignment="1" applyProtection="1">
      <alignment horizontal="left" vertical="center" wrapText="1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3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181" fontId="16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 horizontal="left" wrapText="1"/>
      <protection/>
    </xf>
    <xf numFmtId="0" fontId="11" fillId="9" borderId="15" xfId="0" applyFont="1" applyFill="1" applyBorder="1" applyAlignment="1" applyProtection="1">
      <alignment horizontal="center" vertical="center" wrapText="1"/>
      <protection/>
    </xf>
    <xf numFmtId="181" fontId="11" fillId="9" borderId="15" xfId="0" applyNumberFormat="1" applyFont="1" applyFill="1" applyBorder="1" applyAlignment="1" applyProtection="1">
      <alignment horizontal="right" vertical="center" wrapText="1"/>
      <protection/>
    </xf>
    <xf numFmtId="181" fontId="11" fillId="9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181" fontId="12" fillId="37" borderId="15" xfId="0" applyNumberFormat="1" applyFont="1" applyFill="1" applyBorder="1" applyAlignment="1" applyProtection="1">
      <alignment horizontal="right" vertical="center" wrapText="1"/>
      <protection/>
    </xf>
    <xf numFmtId="181" fontId="12" fillId="0" borderId="15" xfId="0" applyNumberFormat="1" applyFont="1" applyBorder="1" applyAlignment="1" applyProtection="1">
      <alignment horizontal="center" vertical="center" wrapText="1"/>
      <protection/>
    </xf>
    <xf numFmtId="181" fontId="12" fillId="0" borderId="15" xfId="0" applyNumberFormat="1" applyFont="1" applyBorder="1" applyAlignment="1" applyProtection="1">
      <alignment horizontal="right" vertical="center" wrapText="1"/>
      <protection/>
    </xf>
    <xf numFmtId="181" fontId="12" fillId="0" borderId="15" xfId="0" applyNumberFormat="1" applyFont="1" applyBorder="1" applyAlignment="1" applyProtection="1">
      <alignment horizontal="left" vertical="center" wrapText="1"/>
      <protection/>
    </xf>
    <xf numFmtId="181" fontId="12" fillId="0" borderId="15" xfId="0" applyNumberFormat="1" applyFont="1" applyBorder="1" applyAlignment="1" applyProtection="1">
      <alignment horizontal="right" wrapText="1"/>
      <protection/>
    </xf>
    <xf numFmtId="181" fontId="12" fillId="0" borderId="15" xfId="0" applyNumberFormat="1" applyFont="1" applyBorder="1" applyAlignment="1" applyProtection="1">
      <alignment horizontal="left" wrapText="1"/>
      <protection/>
    </xf>
    <xf numFmtId="0" fontId="11" fillId="15" borderId="15" xfId="0" applyFont="1" applyFill="1" applyBorder="1" applyAlignment="1" applyProtection="1">
      <alignment horizontal="center" vertical="center" wrapText="1"/>
      <protection/>
    </xf>
    <xf numFmtId="181" fontId="11" fillId="15" borderId="15" xfId="0" applyNumberFormat="1" applyFont="1" applyFill="1" applyBorder="1" applyAlignment="1" applyProtection="1">
      <alignment horizontal="right" vertical="center" wrapText="1"/>
      <protection/>
    </xf>
    <xf numFmtId="181" fontId="11" fillId="15" borderId="15" xfId="0" applyNumberFormat="1" applyFont="1" applyFill="1" applyBorder="1" applyAlignment="1" applyProtection="1">
      <alignment horizontal="center" vertical="center" wrapText="1"/>
      <protection/>
    </xf>
    <xf numFmtId="181" fontId="11" fillId="15" borderId="15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181" fontId="12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11" fillId="37" borderId="11" xfId="0" applyNumberFormat="1" applyFont="1" applyFill="1" applyBorder="1" applyAlignment="1" applyProtection="1">
      <alignment horizontal="right" vertical="center"/>
      <protection/>
    </xf>
    <xf numFmtId="9" fontId="11" fillId="37" borderId="11" xfId="0" applyNumberFormat="1" applyFont="1" applyFill="1" applyBorder="1" applyAlignment="1" applyProtection="1">
      <alignment horizontal="right" vertical="center"/>
      <protection/>
    </xf>
    <xf numFmtId="9" fontId="12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/>
      <protection/>
    </xf>
    <xf numFmtId="0" fontId="12" fillId="11" borderId="15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180" fontId="18" fillId="0" borderId="19" xfId="0" applyNumberFormat="1" applyFont="1" applyFill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/>
      <protection/>
    </xf>
    <xf numFmtId="180" fontId="18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2" fillId="11" borderId="11" xfId="0" applyFont="1" applyFill="1" applyBorder="1" applyAlignment="1" applyProtection="1">
      <alignment horizontal="left" vertical="center"/>
      <protection/>
    </xf>
    <xf numFmtId="0" fontId="11" fillId="11" borderId="11" xfId="0" applyFont="1" applyFill="1" applyBorder="1" applyAlignment="1" applyProtection="1">
      <alignment horizontal="left" vertical="center"/>
      <protection/>
    </xf>
    <xf numFmtId="181" fontId="11" fillId="11" borderId="11" xfId="0" applyNumberFormat="1" applyFont="1" applyFill="1" applyBorder="1" applyAlignment="1" applyProtection="1">
      <alignment horizontal="right" vertical="center"/>
      <protection/>
    </xf>
    <xf numFmtId="49" fontId="6" fillId="37" borderId="11" xfId="0" applyNumberFormat="1" applyFont="1" applyFill="1" applyBorder="1" applyAlignment="1" applyProtection="1">
      <alignment horizontal="left" vertical="center"/>
      <protection/>
    </xf>
    <xf numFmtId="3" fontId="6" fillId="37" borderId="11" xfId="0" applyNumberFormat="1" applyFont="1" applyFill="1" applyBorder="1" applyAlignment="1" applyProtection="1">
      <alignment horizontal="left" vertical="center"/>
      <protection/>
    </xf>
    <xf numFmtId="3" fontId="6" fillId="37" borderId="11" xfId="0" applyNumberFormat="1" applyFont="1" applyFill="1" applyBorder="1" applyAlignment="1" applyProtection="1">
      <alignment horizontal="right" vertical="center"/>
      <protection/>
    </xf>
    <xf numFmtId="181" fontId="11" fillId="11" borderId="11" xfId="0" applyNumberFormat="1" applyFont="1" applyFill="1" applyBorder="1" applyAlignment="1" applyProtection="1">
      <alignment horizontal="left" vertical="center"/>
      <protection/>
    </xf>
    <xf numFmtId="3" fontId="12" fillId="37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center" vertical="center"/>
      <protection/>
    </xf>
    <xf numFmtId="182" fontId="21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0" fontId="11" fillId="0" borderId="11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horizontal="left" vertical="center" wrapText="1"/>
      <protection/>
    </xf>
    <xf numFmtId="1" fontId="12" fillId="37" borderId="15" xfId="0" applyNumberFormat="1" applyFont="1" applyFill="1" applyBorder="1" applyAlignment="1" applyProtection="1">
      <alignment vertical="center"/>
      <protection/>
    </xf>
    <xf numFmtId="1" fontId="12" fillId="37" borderId="18" xfId="0" applyNumberFormat="1" applyFont="1" applyFill="1" applyBorder="1" applyAlignment="1" applyProtection="1">
      <alignment vertical="center"/>
      <protection/>
    </xf>
    <xf numFmtId="10" fontId="12" fillId="0" borderId="11" xfId="0" applyNumberFormat="1" applyFont="1" applyFill="1" applyBorder="1" applyAlignment="1" applyProtection="1">
      <alignment vertical="center"/>
      <protection/>
    </xf>
    <xf numFmtId="1" fontId="11" fillId="37" borderId="15" xfId="0" applyNumberFormat="1" applyFont="1" applyFill="1" applyBorder="1" applyAlignment="1" applyProtection="1">
      <alignment horizontal="left" vertical="center"/>
      <protection/>
    </xf>
    <xf numFmtId="1" fontId="11" fillId="37" borderId="18" xfId="0" applyNumberFormat="1" applyFont="1" applyFill="1" applyBorder="1" applyAlignment="1" applyProtection="1">
      <alignment vertical="center"/>
      <protection/>
    </xf>
    <xf numFmtId="181" fontId="11" fillId="0" borderId="25" xfId="0" applyNumberFormat="1" applyFont="1" applyFill="1" applyBorder="1" applyAlignment="1" applyProtection="1">
      <alignment vertical="center"/>
      <protection/>
    </xf>
    <xf numFmtId="181" fontId="12" fillId="0" borderId="25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vertical="center"/>
      <protection/>
    </xf>
    <xf numFmtId="181" fontId="12" fillId="0" borderId="24" xfId="0" applyNumberFormat="1" applyFont="1" applyFill="1" applyBorder="1" applyAlignment="1" applyProtection="1">
      <alignment vertical="center"/>
      <protection/>
    </xf>
    <xf numFmtId="181" fontId="12" fillId="0" borderId="26" xfId="0" applyNumberFormat="1" applyFont="1" applyFill="1" applyBorder="1" applyAlignment="1" applyProtection="1">
      <alignment vertical="center"/>
      <protection/>
    </xf>
    <xf numFmtId="181" fontId="11" fillId="0" borderId="27" xfId="0" applyNumberFormat="1" applyFont="1" applyFill="1" applyBorder="1" applyAlignment="1" applyProtection="1">
      <alignment vertical="center"/>
      <protection/>
    </xf>
    <xf numFmtId="181" fontId="11" fillId="0" borderId="2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11" borderId="11" xfId="0" applyFont="1" applyFill="1" applyBorder="1" applyAlignment="1" applyProtection="1">
      <alignment horizontal="center" vertical="center"/>
      <protection/>
    </xf>
    <xf numFmtId="0" fontId="11" fillId="11" borderId="24" xfId="0" applyFont="1" applyFill="1" applyBorder="1" applyAlignment="1" applyProtection="1">
      <alignment horizontal="center" vertical="center"/>
      <protection/>
    </xf>
    <xf numFmtId="181" fontId="11" fillId="11" borderId="11" xfId="0" applyNumberFormat="1" applyFont="1" applyFill="1" applyBorder="1" applyAlignment="1" applyProtection="1">
      <alignment/>
      <protection/>
    </xf>
    <xf numFmtId="3" fontId="11" fillId="0" borderId="29" xfId="0" applyNumberFormat="1" applyFont="1" applyFill="1" applyBorder="1" applyAlignment="1" applyProtection="1">
      <alignment horizontal="left" vertical="center" wrapText="1"/>
      <protection/>
    </xf>
    <xf numFmtId="1" fontId="12" fillId="37" borderId="29" xfId="0" applyNumberFormat="1" applyFont="1" applyFill="1" applyBorder="1" applyAlignment="1" applyProtection="1">
      <alignment vertical="center"/>
      <protection/>
    </xf>
    <xf numFmtId="3" fontId="12" fillId="37" borderId="15" xfId="0" applyNumberFormat="1" applyFont="1" applyFill="1" applyBorder="1" applyAlignment="1" applyProtection="1">
      <alignment horizontal="right" vertical="center"/>
      <protection/>
    </xf>
    <xf numFmtId="181" fontId="12" fillId="0" borderId="11" xfId="0" applyNumberFormat="1" applyFont="1" applyFill="1" applyBorder="1" applyAlignment="1" applyProtection="1">
      <alignment horizontal="right" vertical="center"/>
      <protection/>
    </xf>
    <xf numFmtId="1" fontId="11" fillId="37" borderId="29" xfId="0" applyNumberFormat="1" applyFont="1" applyFill="1" applyBorder="1" applyAlignment="1" applyProtection="1">
      <alignment vertical="center"/>
      <protection/>
    </xf>
    <xf numFmtId="3" fontId="11" fillId="37" borderId="15" xfId="0" applyNumberFormat="1" applyFont="1" applyFill="1" applyBorder="1" applyAlignment="1" applyProtection="1">
      <alignment horizontal="right" vertical="center"/>
      <protection/>
    </xf>
    <xf numFmtId="181" fontId="11" fillId="0" borderId="30" xfId="0" applyNumberFormat="1" applyFont="1" applyFill="1" applyBorder="1" applyAlignment="1" applyProtection="1">
      <alignment horizontal="right" vertical="center"/>
      <protection/>
    </xf>
    <xf numFmtId="181" fontId="11" fillId="0" borderId="3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9" borderId="15" xfId="0" applyFont="1" applyFill="1" applyBorder="1" applyAlignment="1" applyProtection="1">
      <alignment horizontal="center" vertical="center"/>
      <protection/>
    </xf>
    <xf numFmtId="4" fontId="12" fillId="9" borderId="15" xfId="0" applyNumberFormat="1" applyFont="1" applyFill="1" applyBorder="1" applyAlignment="1" applyProtection="1">
      <alignment horizontal="center" vertical="center" wrapText="1"/>
      <protection/>
    </xf>
    <xf numFmtId="0" fontId="12" fillId="9" borderId="15" xfId="0" applyFont="1" applyFill="1" applyBorder="1" applyAlignment="1" applyProtection="1">
      <alignment horizontal="left" vertical="center"/>
      <protection/>
    </xf>
    <xf numFmtId="181" fontId="16" fillId="9" borderId="15" xfId="0" applyNumberFormat="1" applyFont="1" applyFill="1" applyBorder="1" applyAlignment="1" applyProtection="1">
      <alignment horizontal="right" vertical="center"/>
      <protection/>
    </xf>
    <xf numFmtId="0" fontId="12" fillId="9" borderId="15" xfId="0" applyFont="1" applyFill="1" applyBorder="1" applyAlignment="1" applyProtection="1">
      <alignment vertical="center"/>
      <protection/>
    </xf>
    <xf numFmtId="181" fontId="12" fillId="9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181" fontId="12" fillId="0" borderId="15" xfId="0" applyNumberFormat="1" applyFont="1" applyFill="1" applyBorder="1" applyAlignment="1" applyProtection="1">
      <alignment horizontal="right" vertical="center"/>
      <protection/>
    </xf>
    <xf numFmtId="181" fontId="12" fillId="37" borderId="15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181" fontId="16" fillId="37" borderId="15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181" fontId="16" fillId="0" borderId="15" xfId="0" applyNumberFormat="1" applyFont="1" applyBorder="1" applyAlignment="1" applyProtection="1">
      <alignment/>
      <protection/>
    </xf>
    <xf numFmtId="181" fontId="16" fillId="0" borderId="15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left"/>
      <protection/>
    </xf>
    <xf numFmtId="181" fontId="12" fillId="0" borderId="15" xfId="0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181" fontId="12" fillId="0" borderId="15" xfId="0" applyNumberFormat="1" applyFont="1" applyFill="1" applyBorder="1" applyAlignment="1" applyProtection="1">
      <alignment horizontal="center" vertical="center"/>
      <protection/>
    </xf>
    <xf numFmtId="183" fontId="12" fillId="9" borderId="15" xfId="0" applyNumberFormat="1" applyFont="1" applyFill="1" applyBorder="1" applyAlignment="1" applyProtection="1">
      <alignment horizontal="right" vertical="center"/>
      <protection/>
    </xf>
    <xf numFmtId="183" fontId="12" fillId="9" borderId="15" xfId="0" applyNumberFormat="1" applyFont="1" applyFill="1" applyBorder="1" applyAlignment="1" applyProtection="1">
      <alignment horizontal="center" vertical="center"/>
      <protection/>
    </xf>
    <xf numFmtId="183" fontId="12" fillId="0" borderId="15" xfId="0" applyNumberFormat="1" applyFont="1" applyBorder="1" applyAlignment="1" applyProtection="1">
      <alignment horizontal="right" vertical="center"/>
      <protection/>
    </xf>
    <xf numFmtId="183" fontId="12" fillId="37" borderId="15" xfId="0" applyNumberFormat="1" applyFont="1" applyFill="1" applyBorder="1" applyAlignment="1" applyProtection="1">
      <alignment horizontal="center" vertical="center"/>
      <protection/>
    </xf>
    <xf numFmtId="183" fontId="12" fillId="0" borderId="15" xfId="0" applyNumberFormat="1" applyFont="1" applyBorder="1" applyAlignment="1" applyProtection="1">
      <alignment horizontal="center" vertical="center"/>
      <protection/>
    </xf>
    <xf numFmtId="183" fontId="12" fillId="37" borderId="15" xfId="0" applyNumberFormat="1" applyFont="1" applyFill="1" applyBorder="1" applyAlignment="1" applyProtection="1">
      <alignment horizontal="right" vertical="center"/>
      <protection/>
    </xf>
    <xf numFmtId="183" fontId="12" fillId="0" borderId="15" xfId="0" applyNumberFormat="1" applyFont="1" applyFill="1" applyBorder="1" applyAlignment="1" applyProtection="1">
      <alignment horizontal="right" vertical="center"/>
      <protection/>
    </xf>
    <xf numFmtId="183" fontId="12" fillId="0" borderId="15" xfId="0" applyNumberFormat="1" applyFont="1" applyFill="1" applyBorder="1" applyAlignment="1" applyProtection="1">
      <alignment vertical="center"/>
      <protection/>
    </xf>
    <xf numFmtId="183" fontId="12" fillId="37" borderId="15" xfId="0" applyNumberFormat="1" applyFont="1" applyFill="1" applyBorder="1" applyAlignment="1" applyProtection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ht="31.5" customHeight="1">
      <c r="A1" s="10" t="s">
        <v>0</v>
      </c>
      <c r="B1" s="10"/>
      <c r="C1" s="10"/>
      <c r="D1" s="10"/>
      <c r="E1" s="10"/>
      <c r="F1" s="10"/>
    </row>
    <row r="2" spans="1:6" ht="14.25" customHeight="1">
      <c r="A2" s="156" t="s">
        <v>1</v>
      </c>
      <c r="B2" s="156"/>
      <c r="C2" s="157"/>
      <c r="D2" s="158"/>
      <c r="E2" s="159"/>
      <c r="F2" s="159" t="s">
        <v>2</v>
      </c>
    </row>
    <row r="3" spans="1:6" ht="19.5" customHeight="1">
      <c r="A3" s="160" t="s">
        <v>3</v>
      </c>
      <c r="B3" s="160"/>
      <c r="C3" s="160" t="s">
        <v>4</v>
      </c>
      <c r="D3" s="160"/>
      <c r="E3" s="160"/>
      <c r="F3" s="160"/>
    </row>
    <row r="4" spans="1:6" ht="24" customHeight="1">
      <c r="A4" s="161" t="s">
        <v>5</v>
      </c>
      <c r="B4" s="161" t="s">
        <v>6</v>
      </c>
      <c r="C4" s="161" t="s">
        <v>7</v>
      </c>
      <c r="D4" s="161" t="s">
        <v>6</v>
      </c>
      <c r="E4" s="162" t="s">
        <v>8</v>
      </c>
      <c r="F4" s="162" t="s">
        <v>9</v>
      </c>
    </row>
    <row r="5" spans="1:6" ht="24" customHeight="1">
      <c r="A5" s="163" t="s">
        <v>10</v>
      </c>
      <c r="B5" s="164">
        <f>B6</f>
        <v>15065111.89</v>
      </c>
      <c r="C5" s="165" t="s">
        <v>11</v>
      </c>
      <c r="D5" s="166">
        <f aca="true" t="shared" si="0" ref="D5:F5">SUM(D6:D34)</f>
        <v>15065111.889999999</v>
      </c>
      <c r="E5" s="166">
        <f t="shared" si="0"/>
        <v>15065111.889999999</v>
      </c>
      <c r="F5" s="166">
        <f t="shared" si="0"/>
        <v>0</v>
      </c>
    </row>
    <row r="6" spans="1:6" ht="19.5" customHeight="1">
      <c r="A6" s="143" t="s">
        <v>12</v>
      </c>
      <c r="B6" s="65">
        <f>B7+B8</f>
        <v>15065111.89</v>
      </c>
      <c r="C6" s="167" t="s">
        <v>13</v>
      </c>
      <c r="D6" s="168"/>
      <c r="E6" s="168"/>
      <c r="F6" s="169"/>
    </row>
    <row r="7" spans="1:6" ht="19.5" customHeight="1">
      <c r="A7" s="170" t="s">
        <v>14</v>
      </c>
      <c r="B7" s="65">
        <v>15065111.89</v>
      </c>
      <c r="C7" s="167" t="s">
        <v>15</v>
      </c>
      <c r="D7" s="168"/>
      <c r="E7" s="168"/>
      <c r="F7" s="169"/>
    </row>
    <row r="8" spans="1:6" ht="19.5" customHeight="1">
      <c r="A8" s="170" t="s">
        <v>16</v>
      </c>
      <c r="B8" s="171"/>
      <c r="C8" s="167" t="s">
        <v>17</v>
      </c>
      <c r="D8" s="168"/>
      <c r="E8" s="168"/>
      <c r="F8" s="169"/>
    </row>
    <row r="9" spans="1:6" ht="19.5" customHeight="1">
      <c r="A9" s="172"/>
      <c r="B9" s="173"/>
      <c r="C9" s="167" t="s">
        <v>18</v>
      </c>
      <c r="D9" s="168"/>
      <c r="E9" s="168"/>
      <c r="F9" s="169"/>
    </row>
    <row r="10" spans="1:6" ht="19.5" customHeight="1">
      <c r="A10" s="172"/>
      <c r="B10" s="174"/>
      <c r="C10" s="167" t="s">
        <v>19</v>
      </c>
      <c r="D10" s="168"/>
      <c r="E10" s="168"/>
      <c r="F10" s="169"/>
    </row>
    <row r="11" spans="1:6" ht="19.5" customHeight="1">
      <c r="A11" s="172"/>
      <c r="B11" s="174"/>
      <c r="C11" s="167" t="s">
        <v>20</v>
      </c>
      <c r="D11" s="168"/>
      <c r="E11" s="168"/>
      <c r="F11" s="169"/>
    </row>
    <row r="12" spans="1:6" ht="19.5" customHeight="1">
      <c r="A12" s="172"/>
      <c r="B12" s="174"/>
      <c r="C12" s="167" t="s">
        <v>21</v>
      </c>
      <c r="D12" s="168"/>
      <c r="E12" s="168"/>
      <c r="F12" s="169"/>
    </row>
    <row r="13" spans="1:6" ht="19.5" customHeight="1">
      <c r="A13" s="172"/>
      <c r="B13" s="174"/>
      <c r="C13" s="167" t="s">
        <v>22</v>
      </c>
      <c r="D13" s="168">
        <v>1803589.76</v>
      </c>
      <c r="E13" s="168">
        <v>1803589.76</v>
      </c>
      <c r="F13" s="169"/>
    </row>
    <row r="14" spans="1:6" ht="19.5" customHeight="1">
      <c r="A14" s="172"/>
      <c r="B14" s="174"/>
      <c r="C14" s="167" t="s">
        <v>23</v>
      </c>
      <c r="D14" s="168"/>
      <c r="E14" s="168"/>
      <c r="F14" s="169"/>
    </row>
    <row r="15" spans="1:6" ht="19.5" customHeight="1">
      <c r="A15" s="172"/>
      <c r="B15" s="174"/>
      <c r="C15" s="167" t="s">
        <v>24</v>
      </c>
      <c r="D15" s="168">
        <v>187343.17</v>
      </c>
      <c r="E15" s="168">
        <v>187343.17</v>
      </c>
      <c r="F15" s="169"/>
    </row>
    <row r="16" spans="1:6" ht="19.5" customHeight="1">
      <c r="A16" s="172"/>
      <c r="B16" s="174"/>
      <c r="C16" s="167" t="s">
        <v>25</v>
      </c>
      <c r="D16" s="168">
        <v>12271925.6</v>
      </c>
      <c r="E16" s="168">
        <v>12271925.6</v>
      </c>
      <c r="F16" s="169"/>
    </row>
    <row r="17" spans="1:6" ht="19.5" customHeight="1">
      <c r="A17" s="172"/>
      <c r="B17" s="174"/>
      <c r="C17" s="167" t="s">
        <v>26</v>
      </c>
      <c r="D17" s="168">
        <v>445665</v>
      </c>
      <c r="E17" s="168">
        <v>445665</v>
      </c>
      <c r="F17" s="169"/>
    </row>
    <row r="18" spans="1:6" ht="19.5" customHeight="1">
      <c r="A18" s="175"/>
      <c r="B18" s="171"/>
      <c r="C18" s="167" t="s">
        <v>27</v>
      </c>
      <c r="D18" s="168"/>
      <c r="E18" s="168"/>
      <c r="F18" s="169"/>
    </row>
    <row r="19" spans="1:6" ht="19.5" customHeight="1">
      <c r="A19" s="172"/>
      <c r="B19" s="174"/>
      <c r="C19" s="167" t="s">
        <v>28</v>
      </c>
      <c r="D19" s="168"/>
      <c r="E19" s="168"/>
      <c r="F19" s="169"/>
    </row>
    <row r="20" spans="1:6" ht="19.5" customHeight="1">
      <c r="A20" s="172"/>
      <c r="B20" s="171"/>
      <c r="C20" s="167" t="s">
        <v>29</v>
      </c>
      <c r="D20" s="168"/>
      <c r="E20" s="168"/>
      <c r="F20" s="169"/>
    </row>
    <row r="21" spans="1:6" ht="19.5" customHeight="1">
      <c r="A21" s="175"/>
      <c r="B21" s="174"/>
      <c r="C21" s="167" t="s">
        <v>30</v>
      </c>
      <c r="D21" s="168"/>
      <c r="E21" s="168"/>
      <c r="F21" s="169"/>
    </row>
    <row r="22" spans="1:6" ht="19.5" customHeight="1">
      <c r="A22" s="172"/>
      <c r="B22" s="174"/>
      <c r="C22" s="167" t="s">
        <v>31</v>
      </c>
      <c r="D22" s="168"/>
      <c r="E22" s="168"/>
      <c r="F22" s="169"/>
    </row>
    <row r="23" spans="1:6" ht="19.5" customHeight="1">
      <c r="A23" s="172"/>
      <c r="B23" s="174"/>
      <c r="C23" s="167" t="s">
        <v>32</v>
      </c>
      <c r="D23" s="168"/>
      <c r="E23" s="168"/>
      <c r="F23" s="169"/>
    </row>
    <row r="24" spans="1:6" ht="19.5" customHeight="1">
      <c r="A24" s="172"/>
      <c r="B24" s="174"/>
      <c r="C24" s="167" t="s">
        <v>33</v>
      </c>
      <c r="D24" s="168"/>
      <c r="E24" s="168"/>
      <c r="F24" s="169"/>
    </row>
    <row r="25" spans="1:6" ht="19.5" customHeight="1">
      <c r="A25" s="172"/>
      <c r="B25" s="174"/>
      <c r="C25" s="167" t="s">
        <v>34</v>
      </c>
      <c r="D25" s="168">
        <v>356588.36</v>
      </c>
      <c r="E25" s="168">
        <v>356588.36</v>
      </c>
      <c r="F25" s="169"/>
    </row>
    <row r="26" spans="1:6" ht="19.5" customHeight="1">
      <c r="A26" s="172"/>
      <c r="B26" s="174"/>
      <c r="C26" s="167" t="s">
        <v>35</v>
      </c>
      <c r="D26" s="168"/>
      <c r="E26" s="168"/>
      <c r="F26" s="169"/>
    </row>
    <row r="27" spans="1:6" ht="19.5" customHeight="1">
      <c r="A27" s="172"/>
      <c r="B27" s="174"/>
      <c r="C27" s="167" t="s">
        <v>36</v>
      </c>
      <c r="D27" s="168"/>
      <c r="E27" s="168"/>
      <c r="F27" s="169"/>
    </row>
    <row r="28" spans="1:6" ht="19.5" customHeight="1">
      <c r="A28" s="172"/>
      <c r="B28" s="174"/>
      <c r="C28" s="167" t="s">
        <v>37</v>
      </c>
      <c r="D28" s="168"/>
      <c r="E28" s="168"/>
      <c r="F28" s="169"/>
    </row>
    <row r="29" spans="1:6" ht="19.5" customHeight="1">
      <c r="A29" s="172"/>
      <c r="B29" s="174"/>
      <c r="C29" s="167" t="s">
        <v>38</v>
      </c>
      <c r="D29" s="168"/>
      <c r="E29" s="168"/>
      <c r="F29" s="169"/>
    </row>
    <row r="30" spans="1:6" ht="19.5" customHeight="1">
      <c r="A30" s="172"/>
      <c r="B30" s="174"/>
      <c r="C30" s="167" t="s">
        <v>39</v>
      </c>
      <c r="D30" s="168"/>
      <c r="E30" s="168"/>
      <c r="F30" s="169"/>
    </row>
    <row r="31" spans="1:6" ht="19.5" customHeight="1">
      <c r="A31" s="172"/>
      <c r="B31" s="174"/>
      <c r="C31" s="167" t="s">
        <v>40</v>
      </c>
      <c r="D31" s="176"/>
      <c r="E31" s="176"/>
      <c r="F31" s="169"/>
    </row>
    <row r="32" spans="1:6" ht="19.5" customHeight="1">
      <c r="A32" s="172"/>
      <c r="B32" s="174"/>
      <c r="C32" s="167" t="s">
        <v>41</v>
      </c>
      <c r="D32" s="168"/>
      <c r="E32" s="168"/>
      <c r="F32" s="169"/>
    </row>
    <row r="33" spans="1:6" ht="19.5" customHeight="1">
      <c r="A33" s="172"/>
      <c r="B33" s="174"/>
      <c r="C33" s="167" t="s">
        <v>42</v>
      </c>
      <c r="D33" s="168"/>
      <c r="E33" s="168"/>
      <c r="F33" s="169"/>
    </row>
    <row r="34" spans="1:6" ht="19.5" customHeight="1">
      <c r="A34" s="172"/>
      <c r="B34" s="174"/>
      <c r="C34" s="167" t="s">
        <v>43</v>
      </c>
      <c r="D34" s="176"/>
      <c r="E34" s="176"/>
      <c r="F34" s="169"/>
    </row>
    <row r="35" spans="1:6" ht="19.5" customHeight="1">
      <c r="A35" s="177"/>
      <c r="B35" s="65"/>
      <c r="C35" s="178"/>
      <c r="D35" s="168"/>
      <c r="E35" s="179"/>
      <c r="F35" s="168"/>
    </row>
    <row r="36" spans="1:6" ht="19.5" customHeight="1">
      <c r="A36" s="163" t="s">
        <v>44</v>
      </c>
      <c r="B36" s="164">
        <f aca="true" t="shared" si="1" ref="B36:F36">B37+B38</f>
        <v>0</v>
      </c>
      <c r="C36" s="165" t="s">
        <v>45</v>
      </c>
      <c r="D36" s="180">
        <f t="shared" si="1"/>
        <v>0</v>
      </c>
      <c r="E36" s="181">
        <f t="shared" si="1"/>
        <v>0</v>
      </c>
      <c r="F36" s="180">
        <f t="shared" si="1"/>
        <v>0</v>
      </c>
    </row>
    <row r="37" spans="1:6" ht="19.5" customHeight="1">
      <c r="A37" s="170" t="s">
        <v>14</v>
      </c>
      <c r="B37" s="171"/>
      <c r="C37" s="170" t="s">
        <v>14</v>
      </c>
      <c r="D37" s="182"/>
      <c r="E37" s="183"/>
      <c r="F37" s="182"/>
    </row>
    <row r="38" spans="1:6" ht="19.5" customHeight="1">
      <c r="A38" s="170" t="s">
        <v>16</v>
      </c>
      <c r="B38" s="171"/>
      <c r="C38" s="170" t="s">
        <v>16</v>
      </c>
      <c r="D38" s="182"/>
      <c r="E38" s="184"/>
      <c r="F38" s="185"/>
    </row>
    <row r="39" spans="1:6" ht="19.5" customHeight="1">
      <c r="A39" s="160" t="s">
        <v>46</v>
      </c>
      <c r="B39" s="65">
        <f aca="true" t="shared" si="2" ref="B39:F39">B5+B36</f>
        <v>15065111.89</v>
      </c>
      <c r="C39" s="160" t="s">
        <v>47</v>
      </c>
      <c r="D39" s="186">
        <f t="shared" si="2"/>
        <v>15065111.889999999</v>
      </c>
      <c r="E39" s="187">
        <f t="shared" si="2"/>
        <v>15065111.889999999</v>
      </c>
      <c r="F39" s="188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41" t="s">
        <v>48</v>
      </c>
      <c r="B1" s="142"/>
      <c r="C1" s="142"/>
      <c r="D1" s="142"/>
      <c r="E1" s="142"/>
      <c r="F1" s="142"/>
      <c r="G1" s="142"/>
      <c r="H1" s="142"/>
      <c r="I1" s="142"/>
    </row>
    <row r="2" spans="1:9" s="1" customFormat="1" ht="21.75" customHeight="1">
      <c r="A2" s="117" t="s">
        <v>49</v>
      </c>
      <c r="B2" s="117"/>
      <c r="C2" s="117"/>
      <c r="D2" s="117"/>
      <c r="E2" s="117"/>
      <c r="F2" s="117"/>
      <c r="G2" s="117"/>
      <c r="H2" s="117"/>
      <c r="I2" s="117"/>
    </row>
    <row r="3" spans="1:9" s="1" customFormat="1" ht="22.5" customHeight="1">
      <c r="A3" s="143" t="s">
        <v>50</v>
      </c>
      <c r="B3" s="143"/>
      <c r="C3" s="143" t="s">
        <v>51</v>
      </c>
      <c r="D3" s="143" t="s">
        <v>52</v>
      </c>
      <c r="E3" s="143"/>
      <c r="F3" s="143"/>
      <c r="G3" s="143"/>
      <c r="H3" s="143"/>
      <c r="I3" s="143"/>
    </row>
    <row r="4" spans="1:9" s="1" customFormat="1" ht="31.5" customHeight="1">
      <c r="A4" s="143" t="s">
        <v>53</v>
      </c>
      <c r="B4" s="143" t="s">
        <v>54</v>
      </c>
      <c r="C4" s="143"/>
      <c r="D4" s="143" t="s">
        <v>12</v>
      </c>
      <c r="E4" s="143" t="s">
        <v>55</v>
      </c>
      <c r="F4" s="71" t="s">
        <v>56</v>
      </c>
      <c r="G4" s="71" t="s">
        <v>57</v>
      </c>
      <c r="H4" s="71" t="s">
        <v>58</v>
      </c>
      <c r="I4" s="71" t="s">
        <v>59</v>
      </c>
    </row>
    <row r="5" spans="1:9" s="1" customFormat="1" ht="20.25" customHeight="1">
      <c r="A5" s="144" t="s">
        <v>60</v>
      </c>
      <c r="B5" s="144" t="s">
        <v>60</v>
      </c>
      <c r="C5" s="144">
        <v>1</v>
      </c>
      <c r="D5" s="144">
        <v>2</v>
      </c>
      <c r="E5" s="144">
        <v>3</v>
      </c>
      <c r="F5" s="144">
        <v>4</v>
      </c>
      <c r="G5" s="144">
        <v>5</v>
      </c>
      <c r="H5" s="144">
        <v>6</v>
      </c>
      <c r="I5" s="144">
        <v>7</v>
      </c>
    </row>
    <row r="6" spans="1:9" s="116" customFormat="1" ht="21" customHeight="1">
      <c r="A6" s="145" t="s">
        <v>61</v>
      </c>
      <c r="B6" s="146"/>
      <c r="C6" s="109">
        <f aca="true" t="shared" si="0" ref="C6:G6">C7+C13+C17+C20+C23</f>
        <v>15065111.889999999</v>
      </c>
      <c r="D6" s="109">
        <f t="shared" si="0"/>
        <v>15065111.889999999</v>
      </c>
      <c r="E6" s="109">
        <f t="shared" si="0"/>
        <v>9065111.889999999</v>
      </c>
      <c r="F6" s="109"/>
      <c r="G6" s="109">
        <f t="shared" si="0"/>
        <v>6000000</v>
      </c>
      <c r="H6" s="147"/>
      <c r="I6" s="147"/>
    </row>
    <row r="7" spans="1:9" s="100" customFormat="1" ht="24" customHeight="1">
      <c r="A7" s="32" t="s">
        <v>62</v>
      </c>
      <c r="B7" s="148" t="s">
        <v>63</v>
      </c>
      <c r="C7" s="83">
        <f>C8+C11</f>
        <v>1803589.76</v>
      </c>
      <c r="D7" s="83">
        <v>1803589.76</v>
      </c>
      <c r="E7" s="83">
        <v>1803589.76</v>
      </c>
      <c r="F7" s="83"/>
      <c r="G7" s="83"/>
      <c r="H7" s="21"/>
      <c r="I7" s="21"/>
    </row>
    <row r="8" spans="1:9" s="100" customFormat="1" ht="24" customHeight="1">
      <c r="A8" s="32" t="s">
        <v>64</v>
      </c>
      <c r="B8" s="148" t="s">
        <v>65</v>
      </c>
      <c r="C8" s="83">
        <f>C9+C10</f>
        <v>327901.76</v>
      </c>
      <c r="D8" s="83">
        <v>327901.76</v>
      </c>
      <c r="E8" s="83">
        <v>327901.76</v>
      </c>
      <c r="F8" s="83"/>
      <c r="G8" s="83"/>
      <c r="H8" s="21"/>
      <c r="I8" s="21"/>
    </row>
    <row r="9" spans="1:9" s="1" customFormat="1" ht="21" customHeight="1">
      <c r="A9" s="128" t="s">
        <v>66</v>
      </c>
      <c r="B9" s="149" t="s">
        <v>67</v>
      </c>
      <c r="C9" s="150">
        <v>1400</v>
      </c>
      <c r="D9" s="151">
        <v>1400</v>
      </c>
      <c r="E9" s="151">
        <v>1400</v>
      </c>
      <c r="F9" s="151"/>
      <c r="G9" s="151"/>
      <c r="H9" s="25"/>
      <c r="I9" s="25"/>
    </row>
    <row r="10" spans="1:9" s="1" customFormat="1" ht="21" customHeight="1">
      <c r="A10" s="128" t="s">
        <v>68</v>
      </c>
      <c r="B10" s="149" t="s">
        <v>69</v>
      </c>
      <c r="C10" s="150">
        <v>326501.76</v>
      </c>
      <c r="D10" s="151">
        <v>326501.76</v>
      </c>
      <c r="E10" s="151">
        <v>326501.76</v>
      </c>
      <c r="F10" s="151"/>
      <c r="G10" s="151"/>
      <c r="H10" s="25"/>
      <c r="I10" s="25"/>
    </row>
    <row r="11" spans="1:9" s="140" customFormat="1" ht="21" customHeight="1">
      <c r="A11" s="131">
        <v>20807</v>
      </c>
      <c r="B11" s="152" t="s">
        <v>70</v>
      </c>
      <c r="C11" s="153">
        <f>C12</f>
        <v>1475688</v>
      </c>
      <c r="D11" s="83">
        <v>1475688</v>
      </c>
      <c r="E11" s="83">
        <v>1475688</v>
      </c>
      <c r="F11" s="83"/>
      <c r="G11" s="83"/>
      <c r="H11" s="21"/>
      <c r="I11" s="21"/>
    </row>
    <row r="12" spans="1:9" ht="24" customHeight="1">
      <c r="A12" s="128" t="s">
        <v>71</v>
      </c>
      <c r="B12" s="149" t="s">
        <v>72</v>
      </c>
      <c r="C12" s="150">
        <v>1475688</v>
      </c>
      <c r="D12" s="151">
        <v>1475688</v>
      </c>
      <c r="E12" s="151">
        <v>1475688</v>
      </c>
      <c r="F12" s="151"/>
      <c r="G12" s="151"/>
      <c r="H12" s="25"/>
      <c r="I12" s="25"/>
    </row>
    <row r="13" spans="1:9" s="100" customFormat="1" ht="24" customHeight="1">
      <c r="A13" s="32" t="s">
        <v>73</v>
      </c>
      <c r="B13" s="148" t="s">
        <v>74</v>
      </c>
      <c r="C13" s="83">
        <f aca="true" t="shared" si="1" ref="C13:C18">C14</f>
        <v>187343.17</v>
      </c>
      <c r="D13" s="83">
        <v>187343.17</v>
      </c>
      <c r="E13" s="83">
        <v>187343.17</v>
      </c>
      <c r="F13" s="83"/>
      <c r="G13" s="83"/>
      <c r="H13" s="21"/>
      <c r="I13" s="21"/>
    </row>
    <row r="14" spans="1:9" s="100" customFormat="1" ht="24" customHeight="1">
      <c r="A14" s="32" t="s">
        <v>75</v>
      </c>
      <c r="B14" s="148" t="s">
        <v>76</v>
      </c>
      <c r="C14" s="83">
        <f>SUM(C15:C16)</f>
        <v>187343.17</v>
      </c>
      <c r="D14" s="83">
        <v>187343.17</v>
      </c>
      <c r="E14" s="83">
        <v>187343.17</v>
      </c>
      <c r="F14" s="83"/>
      <c r="G14" s="83"/>
      <c r="H14" s="21"/>
      <c r="I14" s="21"/>
    </row>
    <row r="15" spans="1:9" ht="24" customHeight="1">
      <c r="A15" s="128" t="s">
        <v>77</v>
      </c>
      <c r="B15" s="149" t="s">
        <v>78</v>
      </c>
      <c r="C15" s="150">
        <v>179643.17</v>
      </c>
      <c r="D15" s="151">
        <v>179643.17</v>
      </c>
      <c r="E15" s="151">
        <v>179643.17</v>
      </c>
      <c r="F15" s="151"/>
      <c r="G15" s="151"/>
      <c r="H15" s="25"/>
      <c r="I15" s="25"/>
    </row>
    <row r="16" spans="1:9" ht="24" customHeight="1">
      <c r="A16" s="128" t="s">
        <v>79</v>
      </c>
      <c r="B16" s="149" t="s">
        <v>80</v>
      </c>
      <c r="C16" s="150">
        <v>7700</v>
      </c>
      <c r="D16" s="151">
        <v>7700</v>
      </c>
      <c r="E16" s="151">
        <v>7700</v>
      </c>
      <c r="F16" s="151"/>
      <c r="G16" s="151"/>
      <c r="H16" s="25"/>
      <c r="I16" s="25"/>
    </row>
    <row r="17" spans="1:9" s="100" customFormat="1" ht="24" customHeight="1">
      <c r="A17" s="131">
        <v>211</v>
      </c>
      <c r="B17" s="152" t="s">
        <v>81</v>
      </c>
      <c r="C17" s="153">
        <f t="shared" si="1"/>
        <v>12271925.6</v>
      </c>
      <c r="D17" s="154">
        <v>12271925.6</v>
      </c>
      <c r="E17" s="154">
        <v>6271925.6</v>
      </c>
      <c r="F17" s="154"/>
      <c r="G17" s="154">
        <v>6000000</v>
      </c>
      <c r="H17" s="155"/>
      <c r="I17" s="155"/>
    </row>
    <row r="18" spans="1:9" s="100" customFormat="1" ht="24" customHeight="1">
      <c r="A18" s="131">
        <v>21104</v>
      </c>
      <c r="B18" s="152" t="s">
        <v>82</v>
      </c>
      <c r="C18" s="153">
        <f t="shared" si="1"/>
        <v>12271925.6</v>
      </c>
      <c r="D18" s="154">
        <v>12271925.6</v>
      </c>
      <c r="E18" s="154">
        <v>6271925.6</v>
      </c>
      <c r="F18" s="154"/>
      <c r="G18" s="154">
        <v>6000000</v>
      </c>
      <c r="H18" s="155"/>
      <c r="I18" s="155"/>
    </row>
    <row r="19" spans="1:9" ht="24" customHeight="1">
      <c r="A19" s="128" t="s">
        <v>83</v>
      </c>
      <c r="B19" s="149" t="s">
        <v>84</v>
      </c>
      <c r="C19" s="150">
        <v>12271925.6</v>
      </c>
      <c r="D19" s="151">
        <v>12271925.6</v>
      </c>
      <c r="E19" s="151">
        <v>6271925.6</v>
      </c>
      <c r="F19" s="151"/>
      <c r="G19" s="151">
        <v>6000000</v>
      </c>
      <c r="H19" s="25"/>
      <c r="I19" s="25"/>
    </row>
    <row r="20" spans="1:9" s="100" customFormat="1" ht="24" customHeight="1">
      <c r="A20" s="131">
        <v>212</v>
      </c>
      <c r="B20" s="152" t="s">
        <v>85</v>
      </c>
      <c r="C20" s="153">
        <f aca="true" t="shared" si="2" ref="C20:C23">C21</f>
        <v>445665</v>
      </c>
      <c r="D20" s="154">
        <v>445665</v>
      </c>
      <c r="E20" s="154">
        <v>445665</v>
      </c>
      <c r="F20" s="154"/>
      <c r="G20" s="154"/>
      <c r="H20" s="155"/>
      <c r="I20" s="155"/>
    </row>
    <row r="21" spans="1:9" s="100" customFormat="1" ht="24" customHeight="1">
      <c r="A21" s="131">
        <v>21205</v>
      </c>
      <c r="B21" s="152" t="s">
        <v>86</v>
      </c>
      <c r="C21" s="153">
        <f t="shared" si="2"/>
        <v>445665</v>
      </c>
      <c r="D21" s="154">
        <v>445665</v>
      </c>
      <c r="E21" s="154">
        <v>445665</v>
      </c>
      <c r="F21" s="154"/>
      <c r="G21" s="154"/>
      <c r="H21" s="155"/>
      <c r="I21" s="155"/>
    </row>
    <row r="22" spans="1:9" ht="24" customHeight="1">
      <c r="A22" s="128" t="s">
        <v>87</v>
      </c>
      <c r="B22" s="149" t="s">
        <v>86</v>
      </c>
      <c r="C22" s="150">
        <v>445665</v>
      </c>
      <c r="D22" s="151">
        <v>445665</v>
      </c>
      <c r="E22" s="151">
        <v>445665</v>
      </c>
      <c r="F22" s="151"/>
      <c r="G22" s="151"/>
      <c r="H22" s="25"/>
      <c r="I22" s="25"/>
    </row>
    <row r="23" spans="1:9" s="100" customFormat="1" ht="24" customHeight="1">
      <c r="A23" s="131">
        <v>221</v>
      </c>
      <c r="B23" s="152" t="s">
        <v>88</v>
      </c>
      <c r="C23" s="153">
        <f t="shared" si="2"/>
        <v>356588.36</v>
      </c>
      <c r="D23" s="154">
        <v>356588.36</v>
      </c>
      <c r="E23" s="154">
        <v>356588.36</v>
      </c>
      <c r="F23" s="154"/>
      <c r="G23" s="154"/>
      <c r="H23" s="155"/>
      <c r="I23" s="155"/>
    </row>
    <row r="24" spans="1:9" s="100" customFormat="1" ht="24" customHeight="1">
      <c r="A24" s="131">
        <v>22102</v>
      </c>
      <c r="B24" s="152" t="s">
        <v>89</v>
      </c>
      <c r="C24" s="153">
        <f>SUM(C25:C26)</f>
        <v>356588.36</v>
      </c>
      <c r="D24" s="154">
        <v>356588.36</v>
      </c>
      <c r="E24" s="154">
        <v>356588.36</v>
      </c>
      <c r="F24" s="154"/>
      <c r="G24" s="154"/>
      <c r="H24" s="155"/>
      <c r="I24" s="155"/>
    </row>
    <row r="25" spans="1:9" ht="24" customHeight="1">
      <c r="A25" s="128" t="s">
        <v>90</v>
      </c>
      <c r="B25" s="149" t="s">
        <v>91</v>
      </c>
      <c r="C25" s="150">
        <v>271184.36</v>
      </c>
      <c r="D25" s="151">
        <v>271184.36</v>
      </c>
      <c r="E25" s="151">
        <v>271184.36</v>
      </c>
      <c r="F25" s="151"/>
      <c r="G25" s="151"/>
      <c r="H25" s="25"/>
      <c r="I25" s="25"/>
    </row>
    <row r="26" spans="1:9" ht="24" customHeight="1">
      <c r="A26" s="128" t="s">
        <v>92</v>
      </c>
      <c r="B26" s="149" t="s">
        <v>93</v>
      </c>
      <c r="C26" s="150">
        <v>85404</v>
      </c>
      <c r="D26" s="151">
        <v>85404</v>
      </c>
      <c r="E26" s="151">
        <v>85404</v>
      </c>
      <c r="F26" s="151"/>
      <c r="G26" s="151"/>
      <c r="H26" s="25"/>
      <c r="I26" s="25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1.140625" style="1" customWidth="1"/>
    <col min="2" max="2" width="30.00390625" style="1" customWidth="1"/>
    <col min="3" max="3" width="15.7109375" style="1" customWidth="1"/>
    <col min="4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ht="24.75" customHeight="1">
      <c r="A1" s="10" t="s">
        <v>94</v>
      </c>
      <c r="B1" s="10"/>
      <c r="C1" s="10"/>
      <c r="D1" s="10"/>
      <c r="E1" s="10"/>
      <c r="F1" s="10"/>
      <c r="G1" s="10"/>
      <c r="H1" s="10"/>
    </row>
    <row r="2" spans="1:8" ht="21" customHeight="1">
      <c r="A2" s="117" t="s">
        <v>95</v>
      </c>
      <c r="B2" s="117"/>
      <c r="C2" s="117"/>
      <c r="D2" s="117"/>
      <c r="E2" s="117"/>
      <c r="F2" s="117"/>
      <c r="G2" s="117"/>
      <c r="H2" s="117"/>
    </row>
    <row r="3" spans="1:8" ht="25.5" customHeight="1">
      <c r="A3" s="118" t="s">
        <v>50</v>
      </c>
      <c r="B3" s="118"/>
      <c r="C3" s="118" t="s">
        <v>96</v>
      </c>
      <c r="D3" s="118" t="s">
        <v>97</v>
      </c>
      <c r="E3" s="118"/>
      <c r="F3" s="118"/>
      <c r="G3" s="53" t="s">
        <v>98</v>
      </c>
      <c r="H3" s="53"/>
    </row>
    <row r="4" spans="1:8" ht="12" customHeight="1">
      <c r="A4" s="118"/>
      <c r="B4" s="118"/>
      <c r="C4" s="118"/>
      <c r="D4" s="118" t="s">
        <v>61</v>
      </c>
      <c r="E4" s="119" t="s">
        <v>99</v>
      </c>
      <c r="F4" s="118" t="s">
        <v>100</v>
      </c>
      <c r="G4" s="53" t="s">
        <v>101</v>
      </c>
      <c r="H4" s="53" t="s">
        <v>102</v>
      </c>
    </row>
    <row r="5" spans="1:8" ht="15" customHeight="1">
      <c r="A5" s="118" t="s">
        <v>103</v>
      </c>
      <c r="B5" s="118" t="s">
        <v>104</v>
      </c>
      <c r="C5" s="118"/>
      <c r="D5" s="118"/>
      <c r="E5" s="119"/>
      <c r="F5" s="118"/>
      <c r="G5" s="53"/>
      <c r="H5" s="53"/>
    </row>
    <row r="6" spans="1:8" ht="21.75" customHeight="1">
      <c r="A6" s="120" t="s">
        <v>60</v>
      </c>
      <c r="B6" s="121" t="s">
        <v>60</v>
      </c>
      <c r="C6" s="121" t="s">
        <v>105</v>
      </c>
      <c r="D6" s="122">
        <v>2</v>
      </c>
      <c r="E6" s="122">
        <v>3</v>
      </c>
      <c r="F6" s="122">
        <v>4</v>
      </c>
      <c r="G6" s="123">
        <v>5</v>
      </c>
      <c r="H6" s="123">
        <v>6</v>
      </c>
    </row>
    <row r="7" spans="1:8" s="116" customFormat="1" ht="24.75" customHeight="1">
      <c r="A7" s="124"/>
      <c r="B7" s="125" t="s">
        <v>61</v>
      </c>
      <c r="C7" s="17">
        <f aca="true" t="shared" si="0" ref="C7:F7">C8+C14+C18+C21+C24</f>
        <v>13535539.08</v>
      </c>
      <c r="D7" s="83">
        <v>15065111.89</v>
      </c>
      <c r="E7" s="83">
        <f t="shared" si="0"/>
        <v>15065111.889999999</v>
      </c>
      <c r="F7" s="83">
        <f t="shared" si="0"/>
        <v>0</v>
      </c>
      <c r="G7" s="17">
        <f>D7-C7</f>
        <v>1529572.8100000005</v>
      </c>
      <c r="H7" s="126">
        <f aca="true" t="shared" si="1" ref="H7:H9">D7/C7-1</f>
        <v>0.11300420330211192</v>
      </c>
    </row>
    <row r="8" spans="1:8" s="116" customFormat="1" ht="24.75" customHeight="1">
      <c r="A8" s="32" t="s">
        <v>62</v>
      </c>
      <c r="B8" s="127" t="s">
        <v>63</v>
      </c>
      <c r="C8" s="36">
        <f>C9+C12</f>
        <v>1798853.18</v>
      </c>
      <c r="D8" s="83">
        <v>1803589.76</v>
      </c>
      <c r="E8" s="83">
        <v>1803589.76</v>
      </c>
      <c r="F8" s="83"/>
      <c r="G8" s="17">
        <f aca="true" t="shared" si="2" ref="G8:G27">D8-C8</f>
        <v>4736.5800000000745</v>
      </c>
      <c r="H8" s="126">
        <f t="shared" si="1"/>
        <v>0.002633110946831163</v>
      </c>
    </row>
    <row r="9" spans="1:8" s="116" customFormat="1" ht="24.75" customHeight="1">
      <c r="A9" s="32" t="s">
        <v>64</v>
      </c>
      <c r="B9" s="127" t="s">
        <v>65</v>
      </c>
      <c r="C9" s="36">
        <f>SUM(C10:C11)</f>
        <v>258405.7</v>
      </c>
      <c r="D9" s="83">
        <v>327901.76</v>
      </c>
      <c r="E9" s="83">
        <v>327901.76</v>
      </c>
      <c r="F9" s="83"/>
      <c r="G9" s="17">
        <f t="shared" si="2"/>
        <v>69496.06</v>
      </c>
      <c r="H9" s="126">
        <f t="shared" si="1"/>
        <v>0.26894166808239905</v>
      </c>
    </row>
    <row r="10" spans="1:8" ht="24" customHeight="1">
      <c r="A10" s="128" t="s">
        <v>66</v>
      </c>
      <c r="B10" s="129" t="s">
        <v>67</v>
      </c>
      <c r="C10" s="58">
        <v>43400</v>
      </c>
      <c r="D10" s="24">
        <v>1400</v>
      </c>
      <c r="E10" s="24">
        <v>1400</v>
      </c>
      <c r="F10" s="24"/>
      <c r="G10" s="24">
        <f t="shared" si="2"/>
        <v>-42000</v>
      </c>
      <c r="H10" s="130">
        <f aca="true" t="shared" si="3" ref="H10:H27">D10/C10-1</f>
        <v>-0.967741935483871</v>
      </c>
    </row>
    <row r="11" spans="1:8" ht="24" customHeight="1">
      <c r="A11" s="128" t="s">
        <v>68</v>
      </c>
      <c r="B11" s="129" t="s">
        <v>69</v>
      </c>
      <c r="C11" s="24">
        <v>215005.7</v>
      </c>
      <c r="D11" s="24">
        <v>326501.76</v>
      </c>
      <c r="E11" s="24">
        <v>326501.76</v>
      </c>
      <c r="F11" s="24"/>
      <c r="G11" s="24">
        <f t="shared" si="2"/>
        <v>111496.06</v>
      </c>
      <c r="H11" s="130">
        <f t="shared" si="3"/>
        <v>0.5185725773781811</v>
      </c>
    </row>
    <row r="12" spans="1:9" s="100" customFormat="1" ht="24" customHeight="1">
      <c r="A12" s="131">
        <v>20807</v>
      </c>
      <c r="B12" s="132" t="s">
        <v>70</v>
      </c>
      <c r="C12" s="17">
        <f>SUM(C13)</f>
        <v>1540447.48</v>
      </c>
      <c r="D12" s="57">
        <v>1475688</v>
      </c>
      <c r="E12" s="57">
        <v>1475688</v>
      </c>
      <c r="F12" s="133"/>
      <c r="G12" s="17">
        <f t="shared" si="2"/>
        <v>-64759.47999999998</v>
      </c>
      <c r="H12" s="126">
        <f t="shared" si="3"/>
        <v>-0.04203939494256559</v>
      </c>
      <c r="I12" s="116"/>
    </row>
    <row r="13" spans="1:8" ht="24" customHeight="1">
      <c r="A13" s="128" t="s">
        <v>71</v>
      </c>
      <c r="B13" s="129" t="s">
        <v>72</v>
      </c>
      <c r="C13" s="24">
        <v>1540447.48</v>
      </c>
      <c r="D13" s="56">
        <v>1475688</v>
      </c>
      <c r="E13" s="56">
        <v>1475688</v>
      </c>
      <c r="F13" s="134"/>
      <c r="G13" s="24">
        <f t="shared" si="2"/>
        <v>-64759.47999999998</v>
      </c>
      <c r="H13" s="130">
        <f t="shared" si="3"/>
        <v>-0.04203939494256559</v>
      </c>
    </row>
    <row r="14" spans="1:9" s="100" customFormat="1" ht="24" customHeight="1">
      <c r="A14" s="32" t="s">
        <v>73</v>
      </c>
      <c r="B14" s="127" t="s">
        <v>74</v>
      </c>
      <c r="C14" s="17">
        <f aca="true" t="shared" si="4" ref="C14:C19">SUM(C15)</f>
        <v>107312.56</v>
      </c>
      <c r="D14" s="57">
        <v>187343.17</v>
      </c>
      <c r="E14" s="57">
        <v>187343.17</v>
      </c>
      <c r="F14" s="133"/>
      <c r="G14" s="17">
        <f t="shared" si="2"/>
        <v>80030.61000000002</v>
      </c>
      <c r="H14" s="126">
        <f t="shared" si="3"/>
        <v>0.7457711380662246</v>
      </c>
      <c r="I14" s="116"/>
    </row>
    <row r="15" spans="1:9" s="100" customFormat="1" ht="24" customHeight="1">
      <c r="A15" s="32" t="s">
        <v>75</v>
      </c>
      <c r="B15" s="127" t="s">
        <v>76</v>
      </c>
      <c r="C15" s="17">
        <f>SUM(C16:C17)</f>
        <v>107312.56</v>
      </c>
      <c r="D15" s="17">
        <v>187343.17</v>
      </c>
      <c r="E15" s="17">
        <v>187343.17</v>
      </c>
      <c r="F15" s="135"/>
      <c r="G15" s="17">
        <f t="shared" si="2"/>
        <v>80030.61000000002</v>
      </c>
      <c r="H15" s="126">
        <f t="shared" si="3"/>
        <v>0.7457711380662246</v>
      </c>
      <c r="I15" s="116"/>
    </row>
    <row r="16" spans="1:8" ht="24" customHeight="1">
      <c r="A16" s="128" t="s">
        <v>77</v>
      </c>
      <c r="B16" s="129" t="s">
        <v>78</v>
      </c>
      <c r="C16" s="24">
        <v>98912.56</v>
      </c>
      <c r="D16" s="24">
        <v>179643.17</v>
      </c>
      <c r="E16" s="24">
        <v>179643.17</v>
      </c>
      <c r="F16" s="136"/>
      <c r="G16" s="24">
        <f t="shared" si="2"/>
        <v>80730.61000000002</v>
      </c>
      <c r="H16" s="130">
        <f t="shared" si="3"/>
        <v>0.8161815850282312</v>
      </c>
    </row>
    <row r="17" spans="1:8" ht="24" customHeight="1">
      <c r="A17" s="128" t="s">
        <v>79</v>
      </c>
      <c r="B17" s="129" t="s">
        <v>80</v>
      </c>
      <c r="C17" s="24">
        <v>8400</v>
      </c>
      <c r="D17" s="24">
        <v>7700</v>
      </c>
      <c r="E17" s="58">
        <v>7700</v>
      </c>
      <c r="F17" s="137"/>
      <c r="G17" s="24">
        <f t="shared" si="2"/>
        <v>-700</v>
      </c>
      <c r="H17" s="130">
        <f t="shared" si="3"/>
        <v>-0.08333333333333337</v>
      </c>
    </row>
    <row r="18" spans="1:9" s="100" customFormat="1" ht="24" customHeight="1">
      <c r="A18" s="131">
        <v>211</v>
      </c>
      <c r="B18" s="132" t="s">
        <v>81</v>
      </c>
      <c r="C18" s="57">
        <f t="shared" si="4"/>
        <v>10281601.6</v>
      </c>
      <c r="D18" s="138">
        <v>12271925.6</v>
      </c>
      <c r="E18" s="17">
        <v>12271925.6</v>
      </c>
      <c r="F18" s="17"/>
      <c r="G18" s="17">
        <f t="shared" si="2"/>
        <v>1990324</v>
      </c>
      <c r="H18" s="126">
        <f t="shared" si="3"/>
        <v>0.19358112455942655</v>
      </c>
      <c r="I18" s="116"/>
    </row>
    <row r="19" spans="1:9" s="100" customFormat="1" ht="24" customHeight="1">
      <c r="A19" s="131">
        <v>21104</v>
      </c>
      <c r="B19" s="132" t="s">
        <v>82</v>
      </c>
      <c r="C19" s="17">
        <f t="shared" si="4"/>
        <v>10281601.6</v>
      </c>
      <c r="D19" s="135">
        <v>12271925.6</v>
      </c>
      <c r="E19" s="17">
        <v>12271925.6</v>
      </c>
      <c r="F19" s="17"/>
      <c r="G19" s="17">
        <f t="shared" si="2"/>
        <v>1990324</v>
      </c>
      <c r="H19" s="126">
        <f t="shared" si="3"/>
        <v>0.19358112455942655</v>
      </c>
      <c r="I19" s="116"/>
    </row>
    <row r="20" spans="1:8" ht="24" customHeight="1">
      <c r="A20" s="128" t="s">
        <v>83</v>
      </c>
      <c r="B20" s="129" t="s">
        <v>84</v>
      </c>
      <c r="C20" s="24">
        <v>10281601.6</v>
      </c>
      <c r="D20" s="136">
        <v>12271925.6</v>
      </c>
      <c r="E20" s="24">
        <v>12271925.6</v>
      </c>
      <c r="F20" s="24"/>
      <c r="G20" s="24">
        <f t="shared" si="2"/>
        <v>1990324</v>
      </c>
      <c r="H20" s="130">
        <f t="shared" si="3"/>
        <v>0.19358112455942655</v>
      </c>
    </row>
    <row r="21" spans="1:9" s="100" customFormat="1" ht="24" customHeight="1">
      <c r="A21" s="131">
        <v>212</v>
      </c>
      <c r="B21" s="132" t="s">
        <v>85</v>
      </c>
      <c r="C21" s="17">
        <f aca="true" t="shared" si="5" ref="C21:C24">SUM(C22)</f>
        <v>977118.74</v>
      </c>
      <c r="D21" s="135">
        <v>445665</v>
      </c>
      <c r="E21" s="17">
        <v>445665</v>
      </c>
      <c r="F21" s="17"/>
      <c r="G21" s="17">
        <f t="shared" si="2"/>
        <v>-531453.74</v>
      </c>
      <c r="H21" s="126">
        <f t="shared" si="3"/>
        <v>-0.5438988305556396</v>
      </c>
      <c r="I21" s="116"/>
    </row>
    <row r="22" spans="1:9" s="100" customFormat="1" ht="24" customHeight="1">
      <c r="A22" s="131">
        <v>21205</v>
      </c>
      <c r="B22" s="132" t="s">
        <v>86</v>
      </c>
      <c r="C22" s="17">
        <f t="shared" si="5"/>
        <v>977118.74</v>
      </c>
      <c r="D22" s="135">
        <v>445665</v>
      </c>
      <c r="E22" s="17">
        <v>445665</v>
      </c>
      <c r="F22" s="17"/>
      <c r="G22" s="17">
        <f t="shared" si="2"/>
        <v>-531453.74</v>
      </c>
      <c r="H22" s="126">
        <f t="shared" si="3"/>
        <v>-0.5438988305556396</v>
      </c>
      <c r="I22" s="116"/>
    </row>
    <row r="23" spans="1:8" ht="24" customHeight="1">
      <c r="A23" s="128" t="s">
        <v>87</v>
      </c>
      <c r="B23" s="129" t="s">
        <v>86</v>
      </c>
      <c r="C23" s="24">
        <v>977118.74</v>
      </c>
      <c r="D23" s="136">
        <v>445665</v>
      </c>
      <c r="E23" s="24">
        <v>445665</v>
      </c>
      <c r="F23" s="24"/>
      <c r="G23" s="24">
        <f t="shared" si="2"/>
        <v>-531453.74</v>
      </c>
      <c r="H23" s="130">
        <f t="shared" si="3"/>
        <v>-0.5438988305556396</v>
      </c>
    </row>
    <row r="24" spans="1:9" s="100" customFormat="1" ht="24" customHeight="1">
      <c r="A24" s="131">
        <v>221</v>
      </c>
      <c r="B24" s="132" t="s">
        <v>88</v>
      </c>
      <c r="C24" s="17">
        <f t="shared" si="5"/>
        <v>370653</v>
      </c>
      <c r="D24" s="36">
        <v>356588.36</v>
      </c>
      <c r="E24" s="139">
        <v>356588.36</v>
      </c>
      <c r="F24" s="138"/>
      <c r="G24" s="17">
        <f t="shared" si="2"/>
        <v>-14064.640000000014</v>
      </c>
      <c r="H24" s="126">
        <f t="shared" si="3"/>
        <v>-0.03794557173420965</v>
      </c>
      <c r="I24" s="116"/>
    </row>
    <row r="25" spans="1:9" s="100" customFormat="1" ht="24" customHeight="1">
      <c r="A25" s="131">
        <v>22102</v>
      </c>
      <c r="B25" s="132" t="s">
        <v>89</v>
      </c>
      <c r="C25" s="17">
        <f>SUM(C26:C27)</f>
        <v>370653</v>
      </c>
      <c r="D25" s="36">
        <v>356588.36</v>
      </c>
      <c r="E25" s="36">
        <v>356588.36</v>
      </c>
      <c r="F25" s="135"/>
      <c r="G25" s="17">
        <f t="shared" si="2"/>
        <v>-14064.640000000014</v>
      </c>
      <c r="H25" s="126">
        <f t="shared" si="3"/>
        <v>-0.03794557173420965</v>
      </c>
      <c r="I25" s="116"/>
    </row>
    <row r="26" spans="1:8" ht="24" customHeight="1">
      <c r="A26" s="128" t="s">
        <v>90</v>
      </c>
      <c r="B26" s="129" t="s">
        <v>91</v>
      </c>
      <c r="C26" s="24">
        <v>285249</v>
      </c>
      <c r="D26" s="24">
        <v>271184.36</v>
      </c>
      <c r="E26" s="24">
        <v>271184.36</v>
      </c>
      <c r="F26" s="136"/>
      <c r="G26" s="24">
        <f t="shared" si="2"/>
        <v>-14064.640000000014</v>
      </c>
      <c r="H26" s="130">
        <f t="shared" si="3"/>
        <v>-0.04930653569337673</v>
      </c>
    </row>
    <row r="27" spans="1:8" ht="24" customHeight="1">
      <c r="A27" s="128" t="s">
        <v>92</v>
      </c>
      <c r="B27" s="129" t="s">
        <v>93</v>
      </c>
      <c r="C27" s="24">
        <v>85404</v>
      </c>
      <c r="D27" s="24">
        <v>85404</v>
      </c>
      <c r="E27" s="24">
        <v>85404</v>
      </c>
      <c r="F27" s="24"/>
      <c r="G27" s="24">
        <f t="shared" si="2"/>
        <v>0</v>
      </c>
      <c r="H27" s="130">
        <f t="shared" si="3"/>
        <v>0</v>
      </c>
    </row>
    <row r="28" ht="24" customHeight="1"/>
    <row r="29" ht="24" customHeight="1"/>
    <row r="30" ht="24" customHeight="1"/>
    <row r="31" ht="24" customHeight="1"/>
    <row r="32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101" t="s">
        <v>106</v>
      </c>
      <c r="B1" s="102"/>
      <c r="C1" s="102"/>
      <c r="D1" s="102"/>
      <c r="E1" s="102"/>
    </row>
    <row r="2" spans="1:5" s="1" customFormat="1" ht="15.75" customHeight="1">
      <c r="A2" s="103" t="s">
        <v>1</v>
      </c>
      <c r="B2" s="103"/>
      <c r="C2" s="104"/>
      <c r="D2" s="104"/>
      <c r="E2" s="105" t="s">
        <v>2</v>
      </c>
    </row>
    <row r="3" spans="1:5" s="1" customFormat="1" ht="24.75" customHeight="1">
      <c r="A3" s="87" t="s">
        <v>107</v>
      </c>
      <c r="B3" s="87"/>
      <c r="C3" s="87" t="s">
        <v>108</v>
      </c>
      <c r="D3" s="87"/>
      <c r="E3" s="87"/>
    </row>
    <row r="4" spans="1:5" s="1" customFormat="1" ht="33.75" customHeight="1">
      <c r="A4" s="87" t="s">
        <v>109</v>
      </c>
      <c r="B4" s="87" t="s">
        <v>110</v>
      </c>
      <c r="C4" s="87" t="s">
        <v>61</v>
      </c>
      <c r="D4" s="87" t="s">
        <v>111</v>
      </c>
      <c r="E4" s="87" t="s">
        <v>112</v>
      </c>
    </row>
    <row r="5" spans="1:5" s="1" customFormat="1" ht="20.25" customHeight="1">
      <c r="A5" s="106" t="s">
        <v>60</v>
      </c>
      <c r="B5" s="106" t="s">
        <v>60</v>
      </c>
      <c r="C5" s="106">
        <v>1</v>
      </c>
      <c r="D5" s="106">
        <v>2</v>
      </c>
      <c r="E5" s="106">
        <v>3</v>
      </c>
    </row>
    <row r="6" spans="1:5" s="1" customFormat="1" ht="23.25" customHeight="1">
      <c r="A6" s="107"/>
      <c r="B6" s="108" t="s">
        <v>61</v>
      </c>
      <c r="C6" s="109">
        <f>C7+C18+C30+C32</f>
        <v>15065111.89</v>
      </c>
      <c r="D6" s="109">
        <f>D7+D18+D30+D32</f>
        <v>5615140.17</v>
      </c>
      <c r="E6" s="109">
        <f>E7+E18+E30+E32</f>
        <v>9449971.72</v>
      </c>
    </row>
    <row r="7" spans="1:5" s="1" customFormat="1" ht="23.25" customHeight="1">
      <c r="A7" s="108">
        <v>301</v>
      </c>
      <c r="B7" s="108" t="s">
        <v>113</v>
      </c>
      <c r="C7" s="109">
        <f>SUM(C8:C17)</f>
        <v>5613160.17</v>
      </c>
      <c r="D7" s="109">
        <f>SUM(D8:D17)</f>
        <v>5613160.17</v>
      </c>
      <c r="E7" s="109"/>
    </row>
    <row r="8" spans="1:5" ht="23.25" customHeight="1">
      <c r="A8" s="110" t="s">
        <v>114</v>
      </c>
      <c r="B8" s="111" t="s">
        <v>115</v>
      </c>
      <c r="C8" s="112">
        <v>591456</v>
      </c>
      <c r="D8" s="112">
        <v>591456</v>
      </c>
      <c r="E8" s="85"/>
    </row>
    <row r="9" spans="1:5" ht="23.25" customHeight="1">
      <c r="A9" s="110" t="s">
        <v>116</v>
      </c>
      <c r="B9" s="111" t="s">
        <v>117</v>
      </c>
      <c r="C9" s="112">
        <v>202650</v>
      </c>
      <c r="D9" s="112">
        <v>202650</v>
      </c>
      <c r="E9" s="85"/>
    </row>
    <row r="10" spans="1:5" ht="23.25" customHeight="1">
      <c r="A10" s="110" t="s">
        <v>118</v>
      </c>
      <c r="B10" s="111" t="s">
        <v>119</v>
      </c>
      <c r="C10" s="112">
        <v>157500</v>
      </c>
      <c r="D10" s="112">
        <v>157500</v>
      </c>
      <c r="E10" s="85"/>
    </row>
    <row r="11" spans="1:5" ht="23.25" customHeight="1">
      <c r="A11" s="110" t="s">
        <v>120</v>
      </c>
      <c r="B11" s="111" t="s">
        <v>121</v>
      </c>
      <c r="C11" s="112">
        <v>369480</v>
      </c>
      <c r="D11" s="112">
        <v>369480</v>
      </c>
      <c r="E11" s="85"/>
    </row>
    <row r="12" spans="1:5" ht="23.25" customHeight="1">
      <c r="A12" s="110" t="s">
        <v>122</v>
      </c>
      <c r="B12" s="111" t="s">
        <v>123</v>
      </c>
      <c r="C12" s="112">
        <v>159845.76</v>
      </c>
      <c r="D12" s="112">
        <v>159845.76</v>
      </c>
      <c r="E12" s="85"/>
    </row>
    <row r="13" spans="1:5" ht="23.25" customHeight="1">
      <c r="A13" s="110" t="s">
        <v>124</v>
      </c>
      <c r="B13" s="111" t="s">
        <v>125</v>
      </c>
      <c r="C13" s="112">
        <v>87915.17</v>
      </c>
      <c r="D13" s="112">
        <v>87915.17</v>
      </c>
      <c r="E13" s="85"/>
    </row>
    <row r="14" spans="1:5" ht="23.25" customHeight="1">
      <c r="A14" s="110" t="s">
        <v>126</v>
      </c>
      <c r="B14" s="111" t="s">
        <v>127</v>
      </c>
      <c r="C14" s="112">
        <v>271855.56</v>
      </c>
      <c r="D14" s="112">
        <v>271855.56</v>
      </c>
      <c r="E14" s="85"/>
    </row>
    <row r="15" spans="1:5" ht="23.25" customHeight="1">
      <c r="A15" s="110" t="s">
        <v>128</v>
      </c>
      <c r="B15" s="111" t="s">
        <v>91</v>
      </c>
      <c r="C15" s="112">
        <v>271184.36</v>
      </c>
      <c r="D15" s="112">
        <v>271184.36</v>
      </c>
      <c r="E15" s="85"/>
    </row>
    <row r="16" spans="1:5" ht="23.25" customHeight="1">
      <c r="A16" s="110" t="s">
        <v>129</v>
      </c>
      <c r="B16" s="111" t="s">
        <v>130</v>
      </c>
      <c r="C16" s="112">
        <v>7700</v>
      </c>
      <c r="D16" s="112">
        <v>7700</v>
      </c>
      <c r="E16" s="85"/>
    </row>
    <row r="17" spans="1:5" ht="23.25" customHeight="1">
      <c r="A17" s="110" t="s">
        <v>131</v>
      </c>
      <c r="B17" s="111" t="s">
        <v>132</v>
      </c>
      <c r="C17" s="112">
        <v>3493573.32</v>
      </c>
      <c r="D17" s="112">
        <v>3493573.32</v>
      </c>
      <c r="E17" s="85"/>
    </row>
    <row r="18" spans="1:5" ht="23.25" customHeight="1">
      <c r="A18" s="113">
        <v>302</v>
      </c>
      <c r="B18" s="113" t="s">
        <v>133</v>
      </c>
      <c r="C18" s="109">
        <f>SUM(C19:C29)</f>
        <v>9149971.72</v>
      </c>
      <c r="D18" s="109">
        <f>SUM(D19:D29)</f>
        <v>0</v>
      </c>
      <c r="E18" s="109">
        <f>SUM(E19:E29)</f>
        <v>9149971.72</v>
      </c>
    </row>
    <row r="19" spans="1:5" ht="23.25" customHeight="1">
      <c r="A19" s="110" t="s">
        <v>134</v>
      </c>
      <c r="B19" s="111" t="s">
        <v>135</v>
      </c>
      <c r="C19" s="112">
        <v>20000</v>
      </c>
      <c r="D19" s="114"/>
      <c r="E19" s="112">
        <v>20000</v>
      </c>
    </row>
    <row r="20" spans="1:5" ht="23.25" customHeight="1">
      <c r="A20" s="110" t="s">
        <v>136</v>
      </c>
      <c r="B20" s="111" t="s">
        <v>137</v>
      </c>
      <c r="C20" s="112">
        <v>5174875</v>
      </c>
      <c r="D20" s="114"/>
      <c r="E20" s="112">
        <v>5174875</v>
      </c>
    </row>
    <row r="21" spans="1:5" ht="23.25" customHeight="1">
      <c r="A21" s="110" t="s">
        <v>138</v>
      </c>
      <c r="B21" s="111" t="s">
        <v>139</v>
      </c>
      <c r="C21" s="112">
        <v>490000</v>
      </c>
      <c r="D21" s="114"/>
      <c r="E21" s="112">
        <v>490000</v>
      </c>
    </row>
    <row r="22" spans="1:5" ht="23.25" customHeight="1">
      <c r="A22" s="110" t="s">
        <v>140</v>
      </c>
      <c r="B22" s="111" t="s">
        <v>141</v>
      </c>
      <c r="C22" s="112">
        <v>20000</v>
      </c>
      <c r="D22" s="114"/>
      <c r="E22" s="112">
        <v>20000</v>
      </c>
    </row>
    <row r="23" spans="1:5" ht="23.25" customHeight="1">
      <c r="A23" s="110" t="s">
        <v>142</v>
      </c>
      <c r="B23" s="111" t="s">
        <v>143</v>
      </c>
      <c r="C23" s="112">
        <v>20000</v>
      </c>
      <c r="D23" s="85"/>
      <c r="E23" s="112">
        <v>20000</v>
      </c>
    </row>
    <row r="24" spans="1:5" ht="23.25" customHeight="1">
      <c r="A24" s="110" t="s">
        <v>144</v>
      </c>
      <c r="B24" s="111" t="s">
        <v>145</v>
      </c>
      <c r="C24" s="112">
        <v>783000</v>
      </c>
      <c r="D24" s="115"/>
      <c r="E24" s="112">
        <v>783000</v>
      </c>
    </row>
    <row r="25" spans="1:5" ht="23.25" customHeight="1">
      <c r="A25" s="110" t="s">
        <v>146</v>
      </c>
      <c r="B25" s="111" t="s">
        <v>147</v>
      </c>
      <c r="C25" s="112">
        <v>1082216</v>
      </c>
      <c r="D25" s="115"/>
      <c r="E25" s="112">
        <v>1082216</v>
      </c>
    </row>
    <row r="26" spans="1:5" ht="23.25" customHeight="1">
      <c r="A26" s="110" t="s">
        <v>148</v>
      </c>
      <c r="B26" s="111" t="s">
        <v>149</v>
      </c>
      <c r="C26" s="112">
        <v>922500</v>
      </c>
      <c r="D26" s="115"/>
      <c r="E26" s="112">
        <v>922500</v>
      </c>
    </row>
    <row r="27" spans="1:5" ht="23.25" customHeight="1">
      <c r="A27" s="110" t="s">
        <v>150</v>
      </c>
      <c r="B27" s="111" t="s">
        <v>151</v>
      </c>
      <c r="C27" s="112">
        <v>19980.72</v>
      </c>
      <c r="D27" s="115"/>
      <c r="E27" s="112">
        <v>19980.72</v>
      </c>
    </row>
    <row r="28" spans="1:5" ht="23.25" customHeight="1">
      <c r="A28" s="110" t="s">
        <v>152</v>
      </c>
      <c r="B28" s="111" t="s">
        <v>153</v>
      </c>
      <c r="C28" s="112">
        <v>575000</v>
      </c>
      <c r="D28" s="115"/>
      <c r="E28" s="112">
        <v>575000</v>
      </c>
    </row>
    <row r="29" spans="1:5" ht="23.25" customHeight="1">
      <c r="A29" s="110" t="s">
        <v>154</v>
      </c>
      <c r="B29" s="111" t="s">
        <v>155</v>
      </c>
      <c r="C29" s="112">
        <v>42400</v>
      </c>
      <c r="D29" s="115"/>
      <c r="E29" s="112">
        <v>42400</v>
      </c>
    </row>
    <row r="30" spans="1:5" s="100" customFormat="1" ht="23.25" customHeight="1">
      <c r="A30" s="108">
        <v>303</v>
      </c>
      <c r="B30" s="108" t="s">
        <v>156</v>
      </c>
      <c r="C30" s="109">
        <f>C31</f>
        <v>1980</v>
      </c>
      <c r="D30" s="109">
        <f>D31</f>
        <v>1980</v>
      </c>
      <c r="E30" s="109"/>
    </row>
    <row r="31" spans="1:5" ht="23.25" customHeight="1">
      <c r="A31" s="110" t="s">
        <v>157</v>
      </c>
      <c r="B31" s="111" t="s">
        <v>158</v>
      </c>
      <c r="C31" s="112">
        <v>1980</v>
      </c>
      <c r="D31" s="112">
        <v>1980</v>
      </c>
      <c r="E31" s="115"/>
    </row>
    <row r="32" spans="1:5" s="100" customFormat="1" ht="23.25" customHeight="1">
      <c r="A32" s="108">
        <v>310</v>
      </c>
      <c r="B32" s="108" t="s">
        <v>159</v>
      </c>
      <c r="C32" s="109">
        <f>C33</f>
        <v>300000</v>
      </c>
      <c r="D32" s="109">
        <f>D33</f>
        <v>0</v>
      </c>
      <c r="E32" s="109">
        <f>E33</f>
        <v>300000</v>
      </c>
    </row>
    <row r="33" spans="1:5" ht="23.25" customHeight="1">
      <c r="A33" s="110" t="s">
        <v>160</v>
      </c>
      <c r="B33" s="111" t="s">
        <v>161</v>
      </c>
      <c r="C33" s="112">
        <v>300000</v>
      </c>
      <c r="D33" s="115"/>
      <c r="E33" s="112">
        <v>300000</v>
      </c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18" customHeight="1">
      <c r="A1" s="91" t="s">
        <v>162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1" customFormat="1" ht="21.75" customHeight="1">
      <c r="A2" s="92" t="s">
        <v>163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1" customFormat="1" ht="20.25" customHeight="1">
      <c r="A3" s="71" t="s">
        <v>164</v>
      </c>
      <c r="B3" s="71" t="s">
        <v>165</v>
      </c>
      <c r="C3" s="71"/>
      <c r="D3" s="71"/>
      <c r="E3" s="71"/>
      <c r="F3" s="71"/>
      <c r="G3" s="71"/>
      <c r="H3" s="71" t="s">
        <v>96</v>
      </c>
      <c r="I3" s="71"/>
      <c r="J3" s="71"/>
      <c r="K3" s="71"/>
      <c r="L3" s="71"/>
      <c r="M3" s="71"/>
      <c r="N3" s="71" t="s">
        <v>97</v>
      </c>
      <c r="O3" s="71"/>
      <c r="P3" s="71"/>
      <c r="Q3" s="71"/>
      <c r="R3" s="71"/>
      <c r="S3" s="71"/>
    </row>
    <row r="4" spans="1:19" s="1" customFormat="1" ht="21.75" customHeight="1">
      <c r="A4" s="71"/>
      <c r="B4" s="71" t="s">
        <v>61</v>
      </c>
      <c r="C4" s="71" t="s">
        <v>166</v>
      </c>
      <c r="D4" s="71" t="s">
        <v>167</v>
      </c>
      <c r="E4" s="71"/>
      <c r="F4" s="71"/>
      <c r="G4" s="71" t="s">
        <v>168</v>
      </c>
      <c r="H4" s="71" t="s">
        <v>61</v>
      </c>
      <c r="I4" s="71" t="s">
        <v>166</v>
      </c>
      <c r="J4" s="71" t="s">
        <v>167</v>
      </c>
      <c r="K4" s="71"/>
      <c r="L4" s="71"/>
      <c r="M4" s="71" t="s">
        <v>169</v>
      </c>
      <c r="N4" s="71" t="s">
        <v>61</v>
      </c>
      <c r="O4" s="71" t="s">
        <v>166</v>
      </c>
      <c r="P4" s="71" t="s">
        <v>167</v>
      </c>
      <c r="Q4" s="71"/>
      <c r="R4" s="71"/>
      <c r="S4" s="71" t="s">
        <v>169</v>
      </c>
    </row>
    <row r="5" spans="1:19" s="1" customFormat="1" ht="33.75" customHeight="1">
      <c r="A5" s="71"/>
      <c r="B5" s="93"/>
      <c r="C5" s="71"/>
      <c r="D5" s="71" t="s">
        <v>12</v>
      </c>
      <c r="E5" s="71" t="s">
        <v>170</v>
      </c>
      <c r="F5" s="71" t="s">
        <v>171</v>
      </c>
      <c r="G5" s="71"/>
      <c r="H5" s="93"/>
      <c r="I5" s="71"/>
      <c r="J5" s="71" t="s">
        <v>12</v>
      </c>
      <c r="K5" s="71" t="s">
        <v>172</v>
      </c>
      <c r="L5" s="71" t="s">
        <v>171</v>
      </c>
      <c r="M5" s="71"/>
      <c r="N5" s="93"/>
      <c r="O5" s="71"/>
      <c r="P5" s="71" t="s">
        <v>12</v>
      </c>
      <c r="Q5" s="71" t="s">
        <v>172</v>
      </c>
      <c r="R5" s="71" t="s">
        <v>171</v>
      </c>
      <c r="S5" s="71"/>
    </row>
    <row r="6" spans="1:19" s="1" customFormat="1" ht="20.25" customHeight="1">
      <c r="A6" s="94" t="s">
        <v>60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</row>
    <row r="7" spans="1:22" s="1" customFormat="1" ht="21.75" customHeight="1">
      <c r="A7" s="95" t="s">
        <v>173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9"/>
      <c r="U7" s="99"/>
      <c r="V7" s="99"/>
    </row>
    <row r="8" spans="1:19" ht="24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ht="24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24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ht="24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24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24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ht="24" customHeight="1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ht="24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ht="24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ht="24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ht="24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10" t="s">
        <v>174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4.25" customHeight="1">
      <c r="A2" s="11" t="s">
        <v>1</v>
      </c>
      <c r="J2" s="86" t="s">
        <v>2</v>
      </c>
    </row>
    <row r="3" spans="1:10" s="1" customFormat="1" ht="25.5" customHeight="1">
      <c r="A3" s="13" t="s">
        <v>50</v>
      </c>
      <c r="B3" s="13"/>
      <c r="C3" s="13" t="s">
        <v>175</v>
      </c>
      <c r="D3" s="13" t="s">
        <v>97</v>
      </c>
      <c r="E3" s="13"/>
      <c r="F3" s="13"/>
      <c r="G3" s="13"/>
      <c r="H3" s="13"/>
      <c r="I3" s="13" t="s">
        <v>176</v>
      </c>
      <c r="J3" s="87"/>
    </row>
    <row r="4" spans="1:10" s="1" customFormat="1" ht="15" customHeight="1">
      <c r="A4" s="13" t="s">
        <v>177</v>
      </c>
      <c r="B4" s="13" t="s">
        <v>104</v>
      </c>
      <c r="C4" s="13"/>
      <c r="D4" s="13" t="s">
        <v>12</v>
      </c>
      <c r="E4" s="13" t="s">
        <v>99</v>
      </c>
      <c r="F4" s="13"/>
      <c r="G4" s="13"/>
      <c r="H4" s="13" t="s">
        <v>100</v>
      </c>
      <c r="I4" s="13" t="s">
        <v>101</v>
      </c>
      <c r="J4" s="87" t="s">
        <v>102</v>
      </c>
    </row>
    <row r="5" spans="1:10" s="1" customFormat="1" ht="23.25" customHeight="1">
      <c r="A5" s="13"/>
      <c r="B5" s="13"/>
      <c r="C5" s="13"/>
      <c r="D5" s="13"/>
      <c r="E5" s="13" t="s">
        <v>12</v>
      </c>
      <c r="F5" s="13" t="s">
        <v>178</v>
      </c>
      <c r="G5" s="13" t="s">
        <v>179</v>
      </c>
      <c r="H5" s="13"/>
      <c r="I5" s="13"/>
      <c r="J5" s="87"/>
    </row>
    <row r="6" spans="1:10" s="1" customFormat="1" ht="20.25" customHeight="1">
      <c r="A6" s="14" t="s">
        <v>60</v>
      </c>
      <c r="B6" s="14" t="s">
        <v>60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</row>
    <row r="7" spans="1:10" s="1" customFormat="1" ht="20.25" customHeight="1">
      <c r="A7" s="82">
        <v>0</v>
      </c>
      <c r="B7" s="82">
        <v>0</v>
      </c>
      <c r="C7" s="83">
        <v>0</v>
      </c>
      <c r="D7" s="83">
        <f>E7+H7</f>
        <v>0</v>
      </c>
      <c r="E7" s="83">
        <f>F7+G7</f>
        <v>0</v>
      </c>
      <c r="F7" s="83">
        <v>0</v>
      </c>
      <c r="G7" s="83">
        <v>0</v>
      </c>
      <c r="H7" s="83">
        <v>0</v>
      </c>
      <c r="I7" s="88">
        <v>0</v>
      </c>
      <c r="J7" s="89">
        <v>0</v>
      </c>
    </row>
    <row r="8" spans="1:10" ht="24" customHeight="1">
      <c r="A8" s="84"/>
      <c r="B8" s="84"/>
      <c r="C8" s="85"/>
      <c r="D8" s="85"/>
      <c r="E8" s="85"/>
      <c r="F8" s="85"/>
      <c r="G8" s="85"/>
      <c r="H8" s="85"/>
      <c r="I8" s="85"/>
      <c r="J8" s="90"/>
    </row>
    <row r="9" spans="1:10" ht="24" customHeight="1">
      <c r="A9" s="84"/>
      <c r="B9" s="84"/>
      <c r="C9" s="85"/>
      <c r="D9" s="85"/>
      <c r="E9" s="85"/>
      <c r="F9" s="85"/>
      <c r="G9" s="85"/>
      <c r="H9" s="85"/>
      <c r="I9" s="85"/>
      <c r="J9" s="90"/>
    </row>
    <row r="10" spans="1:10" ht="24" customHeight="1">
      <c r="A10" s="84"/>
      <c r="B10" s="84"/>
      <c r="C10" s="85"/>
      <c r="D10" s="85"/>
      <c r="E10" s="85"/>
      <c r="F10" s="85"/>
      <c r="G10" s="85"/>
      <c r="H10" s="85"/>
      <c r="I10" s="85"/>
      <c r="J10" s="90"/>
    </row>
    <row r="11" spans="1:10" ht="24" customHeight="1">
      <c r="A11" s="84"/>
      <c r="B11" s="84"/>
      <c r="C11" s="85"/>
      <c r="D11" s="85"/>
      <c r="E11" s="85"/>
      <c r="F11" s="85"/>
      <c r="G11" s="85"/>
      <c r="H11" s="85"/>
      <c r="I11" s="85"/>
      <c r="J11" s="90"/>
    </row>
    <row r="12" spans="1:10" ht="24" customHeight="1">
      <c r="A12" s="84"/>
      <c r="B12" s="84"/>
      <c r="C12" s="85"/>
      <c r="D12" s="85"/>
      <c r="E12" s="85"/>
      <c r="F12" s="85"/>
      <c r="G12" s="85"/>
      <c r="H12" s="85"/>
      <c r="I12" s="85"/>
      <c r="J12" s="90"/>
    </row>
    <row r="13" spans="1:13" ht="24" customHeight="1">
      <c r="A13" s="84"/>
      <c r="B13" s="84"/>
      <c r="C13" s="85"/>
      <c r="D13" s="85"/>
      <c r="E13" s="85"/>
      <c r="F13" s="85"/>
      <c r="G13" s="85"/>
      <c r="H13" s="85"/>
      <c r="I13" s="85"/>
      <c r="J13" s="90"/>
      <c r="M13" t="s">
        <v>180</v>
      </c>
    </row>
    <row r="14" spans="1:10" ht="24" customHeight="1">
      <c r="A14" s="84"/>
      <c r="B14" s="84"/>
      <c r="C14" s="85"/>
      <c r="D14" s="85"/>
      <c r="E14" s="85"/>
      <c r="F14" s="85"/>
      <c r="G14" s="85"/>
      <c r="H14" s="85"/>
      <c r="I14" s="85"/>
      <c r="J14" s="90"/>
    </row>
    <row r="15" spans="1:10" ht="24" customHeight="1">
      <c r="A15" s="84"/>
      <c r="B15" s="84"/>
      <c r="C15" s="85"/>
      <c r="D15" s="85"/>
      <c r="E15" s="85"/>
      <c r="F15" s="85"/>
      <c r="G15" s="85"/>
      <c r="H15" s="85"/>
      <c r="I15" s="85"/>
      <c r="J15" s="90"/>
    </row>
    <row r="16" spans="1:10" ht="24" customHeight="1">
      <c r="A16" s="84"/>
      <c r="B16" s="84"/>
      <c r="C16" s="85"/>
      <c r="D16" s="85"/>
      <c r="E16" s="85"/>
      <c r="F16" s="85"/>
      <c r="G16" s="85"/>
      <c r="H16" s="85"/>
      <c r="I16" s="85"/>
      <c r="J16" s="90"/>
    </row>
    <row r="17" spans="1:10" ht="24" customHeight="1">
      <c r="A17" s="84"/>
      <c r="B17" s="84"/>
      <c r="C17" s="85"/>
      <c r="D17" s="85"/>
      <c r="E17" s="85"/>
      <c r="F17" s="85"/>
      <c r="G17" s="85"/>
      <c r="H17" s="85"/>
      <c r="I17" s="85"/>
      <c r="J17" s="90"/>
    </row>
    <row r="18" spans="1:10" ht="24" customHeight="1">
      <c r="A18" s="84"/>
      <c r="B18" s="84"/>
      <c r="C18" s="85"/>
      <c r="D18" s="85"/>
      <c r="E18" s="85"/>
      <c r="F18" s="85"/>
      <c r="G18" s="85"/>
      <c r="H18" s="85"/>
      <c r="I18" s="85"/>
      <c r="J18" s="90"/>
    </row>
    <row r="19" spans="1:10" ht="24" customHeight="1">
      <c r="A19" s="84"/>
      <c r="B19" s="84"/>
      <c r="C19" s="85"/>
      <c r="D19" s="85"/>
      <c r="E19" s="85"/>
      <c r="F19" s="85"/>
      <c r="G19" s="85"/>
      <c r="H19" s="85"/>
      <c r="I19" s="85"/>
      <c r="J19" s="90"/>
    </row>
    <row r="20" spans="1:10" ht="24" customHeight="1">
      <c r="A20" s="84"/>
      <c r="B20" s="84"/>
      <c r="C20" s="85"/>
      <c r="D20" s="85"/>
      <c r="E20" s="85"/>
      <c r="F20" s="85"/>
      <c r="G20" s="85"/>
      <c r="H20" s="85"/>
      <c r="I20" s="85"/>
      <c r="J20" s="90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ht="27.75" customHeight="1">
      <c r="A1" s="62" t="s">
        <v>181</v>
      </c>
      <c r="B1" s="62"/>
      <c r="C1" s="62"/>
      <c r="D1" s="62"/>
    </row>
    <row r="2" ht="18.75" customHeight="1">
      <c r="A2" s="11" t="s">
        <v>1</v>
      </c>
    </row>
    <row r="3" spans="1:4" ht="19.5" customHeight="1">
      <c r="A3" s="63" t="s">
        <v>182</v>
      </c>
      <c r="B3" s="63"/>
      <c r="C3" s="63" t="s">
        <v>183</v>
      </c>
      <c r="D3" s="63"/>
    </row>
    <row r="4" spans="1:4" ht="15" customHeight="1">
      <c r="A4" s="63" t="s">
        <v>184</v>
      </c>
      <c r="B4" s="63" t="s">
        <v>6</v>
      </c>
      <c r="C4" s="63" t="s">
        <v>184</v>
      </c>
      <c r="D4" s="63" t="s">
        <v>6</v>
      </c>
    </row>
    <row r="5" spans="1:4" ht="24" customHeight="1">
      <c r="A5" s="64" t="s">
        <v>185</v>
      </c>
      <c r="B5" s="65">
        <v>15065111.89</v>
      </c>
      <c r="C5" s="64" t="s">
        <v>186</v>
      </c>
      <c r="D5" s="66"/>
    </row>
    <row r="6" spans="1:4" ht="24" customHeight="1">
      <c r="A6" s="64" t="s">
        <v>187</v>
      </c>
      <c r="B6" s="65">
        <v>15065111.89</v>
      </c>
      <c r="C6" s="67" t="s">
        <v>188</v>
      </c>
      <c r="D6" s="66"/>
    </row>
    <row r="7" spans="1:4" ht="24" customHeight="1">
      <c r="A7" s="64" t="s">
        <v>189</v>
      </c>
      <c r="B7" s="66"/>
      <c r="C7" s="67" t="s">
        <v>190</v>
      </c>
      <c r="D7" s="66"/>
    </row>
    <row r="8" spans="1:4" ht="24" customHeight="1">
      <c r="A8" s="64" t="s">
        <v>191</v>
      </c>
      <c r="B8" s="66"/>
      <c r="C8" s="64" t="s">
        <v>192</v>
      </c>
      <c r="D8" s="65">
        <v>15065111.89</v>
      </c>
    </row>
    <row r="9" spans="1:4" ht="24" customHeight="1">
      <c r="A9" s="64" t="s">
        <v>193</v>
      </c>
      <c r="B9" s="66"/>
      <c r="C9" s="67" t="s">
        <v>188</v>
      </c>
      <c r="D9" s="65">
        <v>15065111.89</v>
      </c>
    </row>
    <row r="10" spans="1:4" ht="24" customHeight="1">
      <c r="A10" s="64" t="s">
        <v>194</v>
      </c>
      <c r="B10" s="66"/>
      <c r="C10" s="67" t="s">
        <v>190</v>
      </c>
      <c r="D10" s="66"/>
    </row>
    <row r="11" spans="1:4" ht="24" customHeight="1">
      <c r="A11" s="64" t="s">
        <v>195</v>
      </c>
      <c r="B11" s="66"/>
      <c r="C11" s="64" t="s">
        <v>196</v>
      </c>
      <c r="D11" s="66"/>
    </row>
    <row r="12" spans="1:4" ht="24" customHeight="1">
      <c r="A12" s="64" t="s">
        <v>197</v>
      </c>
      <c r="B12" s="66"/>
      <c r="C12" s="64" t="s">
        <v>198</v>
      </c>
      <c r="D12" s="64"/>
    </row>
    <row r="13" spans="1:4" ht="24" customHeight="1">
      <c r="A13" s="64" t="s">
        <v>199</v>
      </c>
      <c r="B13" s="66"/>
      <c r="C13" s="64" t="s">
        <v>200</v>
      </c>
      <c r="D13" s="64"/>
    </row>
    <row r="14" spans="1:4" ht="24" customHeight="1">
      <c r="A14" s="64" t="s">
        <v>201</v>
      </c>
      <c r="B14" s="66"/>
      <c r="C14" s="64" t="s">
        <v>202</v>
      </c>
      <c r="D14" s="64"/>
    </row>
    <row r="15" spans="1:4" ht="24" customHeight="1">
      <c r="A15" s="64" t="s">
        <v>203</v>
      </c>
      <c r="B15" s="66"/>
      <c r="C15" s="64" t="s">
        <v>204</v>
      </c>
      <c r="D15" s="64"/>
    </row>
    <row r="16" spans="1:4" ht="24" customHeight="1">
      <c r="A16" s="64" t="s">
        <v>205</v>
      </c>
      <c r="B16" s="66"/>
      <c r="C16" s="64" t="s">
        <v>206</v>
      </c>
      <c r="D16" s="64"/>
    </row>
    <row r="17" spans="1:4" ht="24" customHeight="1">
      <c r="A17" s="64" t="s">
        <v>207</v>
      </c>
      <c r="B17" s="66"/>
      <c r="C17" s="64"/>
      <c r="D17" s="64"/>
    </row>
    <row r="18" spans="1:4" ht="24" customHeight="1">
      <c r="A18" s="67"/>
      <c r="B18" s="66"/>
      <c r="C18" s="64"/>
      <c r="D18" s="64"/>
    </row>
    <row r="19" spans="1:4" ht="24" customHeight="1">
      <c r="A19" s="68" t="s">
        <v>208</v>
      </c>
      <c r="B19" s="69">
        <f>B5+B8+B11+B12+B13+B14+B15+B16+B17</f>
        <v>15065111.89</v>
      </c>
      <c r="C19" s="70" t="s">
        <v>209</v>
      </c>
      <c r="D19" s="69">
        <f>D5+D8+D11+D12+D13+D14+D15+D16</f>
        <v>15065111.89</v>
      </c>
    </row>
    <row r="20" spans="1:4" ht="24" customHeight="1">
      <c r="A20" s="71"/>
      <c r="B20" s="72"/>
      <c r="C20" s="73"/>
      <c r="D20" s="72"/>
    </row>
    <row r="21" spans="1:4" ht="24" customHeight="1">
      <c r="A21" s="64" t="s">
        <v>210</v>
      </c>
      <c r="B21" s="74">
        <f>B22+B25</f>
        <v>0</v>
      </c>
      <c r="C21" s="75" t="s">
        <v>211</v>
      </c>
      <c r="D21" s="74">
        <f>D22+D25+D28+D31+D34+D35</f>
        <v>0</v>
      </c>
    </row>
    <row r="22" spans="1:4" ht="24" customHeight="1">
      <c r="A22" s="64" t="s">
        <v>212</v>
      </c>
      <c r="B22" s="74">
        <f>B23+B24</f>
        <v>0</v>
      </c>
      <c r="C22" s="75" t="s">
        <v>212</v>
      </c>
      <c r="D22" s="76">
        <f>D23+D24</f>
        <v>0</v>
      </c>
    </row>
    <row r="23" spans="1:4" ht="24" customHeight="1">
      <c r="A23" s="64" t="s">
        <v>213</v>
      </c>
      <c r="B23" s="74"/>
      <c r="C23" s="75" t="s">
        <v>213</v>
      </c>
      <c r="D23" s="76"/>
    </row>
    <row r="24" spans="1:4" ht="24" customHeight="1">
      <c r="A24" s="64" t="s">
        <v>214</v>
      </c>
      <c r="B24" s="74"/>
      <c r="C24" s="75" t="s">
        <v>214</v>
      </c>
      <c r="D24" s="76"/>
    </row>
    <row r="25" spans="1:4" ht="24" customHeight="1">
      <c r="A25" s="64" t="s">
        <v>215</v>
      </c>
      <c r="B25" s="74">
        <f>B26+B27</f>
        <v>0</v>
      </c>
      <c r="C25" s="75" t="s">
        <v>216</v>
      </c>
      <c r="D25" s="76">
        <f>D26+D27</f>
        <v>0</v>
      </c>
    </row>
    <row r="26" spans="1:4" ht="24" customHeight="1">
      <c r="A26" s="64" t="s">
        <v>217</v>
      </c>
      <c r="B26" s="74"/>
      <c r="C26" s="75" t="s">
        <v>213</v>
      </c>
      <c r="D26" s="76"/>
    </row>
    <row r="27" spans="1:4" ht="24" customHeight="1">
      <c r="A27" s="64" t="s">
        <v>218</v>
      </c>
      <c r="B27" s="74"/>
      <c r="C27" s="75" t="s">
        <v>214</v>
      </c>
      <c r="D27" s="76"/>
    </row>
    <row r="28" spans="1:4" ht="24" customHeight="1">
      <c r="A28" s="64" t="s">
        <v>219</v>
      </c>
      <c r="B28" s="74">
        <f>B29+B32+B35+B36</f>
        <v>0</v>
      </c>
      <c r="C28" s="75" t="s">
        <v>220</v>
      </c>
      <c r="D28" s="76">
        <f>D29+D30</f>
        <v>0</v>
      </c>
    </row>
    <row r="29" spans="1:4" ht="24" customHeight="1">
      <c r="A29" s="64" t="s">
        <v>221</v>
      </c>
      <c r="B29" s="74">
        <f>B30+B31</f>
        <v>0</v>
      </c>
      <c r="C29" s="75" t="s">
        <v>217</v>
      </c>
      <c r="D29" s="76"/>
    </row>
    <row r="30" spans="1:4" ht="24" customHeight="1">
      <c r="A30" s="64" t="s">
        <v>213</v>
      </c>
      <c r="B30" s="74"/>
      <c r="C30" s="75" t="s">
        <v>218</v>
      </c>
      <c r="D30" s="76"/>
    </row>
    <row r="31" spans="1:4" ht="24" customHeight="1">
      <c r="A31" s="64" t="s">
        <v>214</v>
      </c>
      <c r="B31" s="74"/>
      <c r="C31" s="75" t="s">
        <v>222</v>
      </c>
      <c r="D31" s="76">
        <f>D32+D33</f>
        <v>0</v>
      </c>
    </row>
    <row r="32" spans="1:4" ht="24" customHeight="1">
      <c r="A32" s="64" t="s">
        <v>223</v>
      </c>
      <c r="B32" s="74">
        <f>B33+B34</f>
        <v>0</v>
      </c>
      <c r="C32" s="75" t="s">
        <v>217</v>
      </c>
      <c r="D32" s="76"/>
    </row>
    <row r="33" spans="1:4" ht="24" customHeight="1">
      <c r="A33" s="64" t="s">
        <v>217</v>
      </c>
      <c r="B33" s="74"/>
      <c r="C33" s="75" t="s">
        <v>218</v>
      </c>
      <c r="D33" s="76"/>
    </row>
    <row r="34" spans="1:4" ht="24" customHeight="1">
      <c r="A34" s="64" t="s">
        <v>218</v>
      </c>
      <c r="B34" s="74"/>
      <c r="C34" s="75" t="s">
        <v>224</v>
      </c>
      <c r="D34" s="76"/>
    </row>
    <row r="35" spans="1:4" ht="24" customHeight="1">
      <c r="A35" s="64" t="s">
        <v>225</v>
      </c>
      <c r="B35" s="74"/>
      <c r="C35" s="75" t="s">
        <v>226</v>
      </c>
      <c r="D35" s="76"/>
    </row>
    <row r="36" spans="1:4" ht="24" customHeight="1">
      <c r="A36" s="64" t="s">
        <v>227</v>
      </c>
      <c r="B36" s="74"/>
      <c r="C36" s="77"/>
      <c r="D36" s="76"/>
    </row>
    <row r="37" spans="1:4" ht="24" customHeight="1">
      <c r="A37" s="64"/>
      <c r="B37" s="74"/>
      <c r="C37" s="75"/>
      <c r="D37" s="76"/>
    </row>
    <row r="38" spans="1:4" ht="24" customHeight="1">
      <c r="A38" s="78" t="s">
        <v>228</v>
      </c>
      <c r="B38" s="79">
        <f>B19+B21+B28</f>
        <v>15065111.89</v>
      </c>
      <c r="C38" s="80" t="s">
        <v>229</v>
      </c>
      <c r="D38" s="81">
        <f>D19+D21</f>
        <v>15065111.89</v>
      </c>
    </row>
  </sheetData>
  <sheetProtection/>
  <mergeCells count="4">
    <mergeCell ref="A1:D1"/>
    <mergeCell ref="A2:D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11.851562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ht="31.5" customHeight="1">
      <c r="A1" s="50" t="s">
        <v>230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48" customFormat="1" ht="21" customHeight="1">
      <c r="A2" s="52" t="s">
        <v>231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7" customHeight="1">
      <c r="A3" s="53" t="s">
        <v>50</v>
      </c>
      <c r="B3" s="53"/>
      <c r="C3" s="53" t="s">
        <v>61</v>
      </c>
      <c r="D3" s="53" t="s">
        <v>232</v>
      </c>
      <c r="E3" s="53"/>
      <c r="F3" s="53"/>
      <c r="G3" s="53" t="s">
        <v>233</v>
      </c>
      <c r="H3" s="53"/>
      <c r="I3" s="53" t="s">
        <v>234</v>
      </c>
      <c r="J3" s="53" t="s">
        <v>235</v>
      </c>
      <c r="K3" s="53" t="s">
        <v>236</v>
      </c>
      <c r="L3" s="53" t="s">
        <v>237</v>
      </c>
      <c r="M3" s="53" t="s">
        <v>238</v>
      </c>
      <c r="N3" s="53"/>
      <c r="O3" s="53"/>
      <c r="P3" s="53" t="s">
        <v>239</v>
      </c>
      <c r="Q3" s="53" t="s">
        <v>240</v>
      </c>
    </row>
    <row r="4" spans="1:17" ht="48.75" customHeight="1">
      <c r="A4" s="53" t="s">
        <v>103</v>
      </c>
      <c r="B4" s="53" t="s">
        <v>104</v>
      </c>
      <c r="C4" s="53"/>
      <c r="D4" s="53" t="s">
        <v>12</v>
      </c>
      <c r="E4" s="53" t="s">
        <v>241</v>
      </c>
      <c r="F4" s="53" t="s">
        <v>242</v>
      </c>
      <c r="G4" s="53" t="s">
        <v>243</v>
      </c>
      <c r="H4" s="53" t="s">
        <v>244</v>
      </c>
      <c r="I4" s="53"/>
      <c r="J4" s="53"/>
      <c r="K4" s="53"/>
      <c r="L4" s="53"/>
      <c r="M4" s="53" t="s">
        <v>245</v>
      </c>
      <c r="N4" s="53" t="s">
        <v>246</v>
      </c>
      <c r="O4" s="53" t="s">
        <v>247</v>
      </c>
      <c r="P4" s="53"/>
      <c r="Q4" s="53"/>
    </row>
    <row r="5" spans="1:17" s="49" customFormat="1" ht="19.5" customHeight="1">
      <c r="A5" s="54" t="s">
        <v>60</v>
      </c>
      <c r="B5" s="54" t="s">
        <v>60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54">
        <v>10</v>
      </c>
      <c r="M5" s="54">
        <v>11</v>
      </c>
      <c r="N5" s="54">
        <v>12</v>
      </c>
      <c r="O5" s="54">
        <v>13</v>
      </c>
      <c r="P5" s="54">
        <v>14</v>
      </c>
      <c r="Q5" s="54">
        <v>15</v>
      </c>
    </row>
    <row r="6" spans="1:17" s="4" customFormat="1" ht="24" customHeight="1">
      <c r="A6" s="16" t="s">
        <v>61</v>
      </c>
      <c r="B6" s="16"/>
      <c r="C6" s="17">
        <v>15065111.89</v>
      </c>
      <c r="D6" s="17">
        <v>15065111.89</v>
      </c>
      <c r="E6" s="17">
        <v>15065111.89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4" customFormat="1" ht="24" customHeight="1">
      <c r="A7" s="55" t="s">
        <v>62</v>
      </c>
      <c r="B7" s="20" t="s">
        <v>63</v>
      </c>
      <c r="C7" s="17">
        <v>1803589.76</v>
      </c>
      <c r="D7" s="17">
        <v>1803589.76</v>
      </c>
      <c r="E7" s="17">
        <v>1803589.76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4" customFormat="1" ht="24" customHeight="1">
      <c r="A8" s="55" t="s">
        <v>64</v>
      </c>
      <c r="B8" s="20" t="s">
        <v>65</v>
      </c>
      <c r="C8" s="17">
        <v>327901.76</v>
      </c>
      <c r="D8" s="17">
        <v>327901.76</v>
      </c>
      <c r="E8" s="17">
        <v>327901.76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8" customFormat="1" ht="24" customHeight="1">
      <c r="A9" s="22" t="s">
        <v>66</v>
      </c>
      <c r="B9" s="23" t="s">
        <v>67</v>
      </c>
      <c r="C9" s="24">
        <v>1400</v>
      </c>
      <c r="D9" s="24">
        <v>1400</v>
      </c>
      <c r="E9" s="24">
        <v>1400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8" customFormat="1" ht="24" customHeight="1">
      <c r="A10" s="26" t="s">
        <v>68</v>
      </c>
      <c r="B10" s="27" t="s">
        <v>69</v>
      </c>
      <c r="C10" s="56">
        <v>326501.76</v>
      </c>
      <c r="D10" s="28">
        <v>326501.76</v>
      </c>
      <c r="E10" s="28">
        <v>326501.76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7" customFormat="1" ht="24" customHeight="1">
      <c r="A11" s="29">
        <v>20807</v>
      </c>
      <c r="B11" s="30" t="s">
        <v>70</v>
      </c>
      <c r="C11" s="57">
        <v>1475688</v>
      </c>
      <c r="D11" s="31">
        <v>1475688</v>
      </c>
      <c r="E11" s="31">
        <v>1475688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8" customFormat="1" ht="24" customHeight="1">
      <c r="A12" s="22" t="s">
        <v>71</v>
      </c>
      <c r="B12" s="27" t="s">
        <v>72</v>
      </c>
      <c r="C12" s="56">
        <v>1475688</v>
      </c>
      <c r="D12" s="28">
        <v>1475688</v>
      </c>
      <c r="E12" s="28">
        <v>1475688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7" customFormat="1" ht="24" customHeight="1">
      <c r="A13" s="32" t="s">
        <v>73</v>
      </c>
      <c r="B13" s="33" t="s">
        <v>74</v>
      </c>
      <c r="C13" s="17">
        <v>187343.17</v>
      </c>
      <c r="D13" s="17">
        <v>187343.17</v>
      </c>
      <c r="E13" s="17">
        <v>187343.17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7" customFormat="1" ht="24" customHeight="1">
      <c r="A14" s="32" t="s">
        <v>75</v>
      </c>
      <c r="B14" s="33" t="s">
        <v>76</v>
      </c>
      <c r="C14" s="17">
        <v>187343.17</v>
      </c>
      <c r="D14" s="17">
        <v>187343.17</v>
      </c>
      <c r="E14" s="17">
        <v>187343.17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8" customFormat="1" ht="24" customHeight="1">
      <c r="A15" s="22" t="s">
        <v>77</v>
      </c>
      <c r="B15" s="34" t="s">
        <v>78</v>
      </c>
      <c r="C15" s="24">
        <v>179643.17</v>
      </c>
      <c r="D15" s="24">
        <v>179643.17</v>
      </c>
      <c r="E15" s="24">
        <v>179643.17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8" customFormat="1" ht="24" customHeight="1">
      <c r="A16" s="35" t="s">
        <v>79</v>
      </c>
      <c r="B16" s="34" t="s">
        <v>80</v>
      </c>
      <c r="C16" s="24">
        <v>7700</v>
      </c>
      <c r="D16" s="24">
        <v>7700</v>
      </c>
      <c r="E16" s="24">
        <v>7700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7" customFormat="1" ht="24" customHeight="1">
      <c r="A17" s="32">
        <v>211</v>
      </c>
      <c r="B17" s="33" t="s">
        <v>81</v>
      </c>
      <c r="C17" s="17">
        <v>12271925.6</v>
      </c>
      <c r="D17" s="17">
        <v>12271925.6</v>
      </c>
      <c r="E17" s="17">
        <v>12271925.6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7" customFormat="1" ht="24" customHeight="1">
      <c r="A18" s="32">
        <v>21104</v>
      </c>
      <c r="B18" s="33" t="s">
        <v>82</v>
      </c>
      <c r="C18" s="17">
        <v>12271925.6</v>
      </c>
      <c r="D18" s="17">
        <v>12271925.6</v>
      </c>
      <c r="E18" s="17">
        <v>12271925.6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8" customFormat="1" ht="24" customHeight="1">
      <c r="A19" s="35" t="s">
        <v>83</v>
      </c>
      <c r="B19" s="34" t="s">
        <v>84</v>
      </c>
      <c r="C19" s="24">
        <v>12271925.6</v>
      </c>
      <c r="D19" s="24">
        <v>12271925.6</v>
      </c>
      <c r="E19" s="24">
        <v>12271925.6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7" customFormat="1" ht="24" customHeight="1">
      <c r="A20" s="32">
        <v>212</v>
      </c>
      <c r="B20" s="33" t="s">
        <v>85</v>
      </c>
      <c r="C20" s="17">
        <v>445665</v>
      </c>
      <c r="D20" s="17">
        <v>445665</v>
      </c>
      <c r="E20" s="17">
        <v>445665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7" customFormat="1" ht="24" customHeight="1">
      <c r="A21" s="32">
        <v>21205</v>
      </c>
      <c r="B21" s="33" t="s">
        <v>86</v>
      </c>
      <c r="C21" s="17">
        <v>445665</v>
      </c>
      <c r="D21" s="17">
        <v>445665</v>
      </c>
      <c r="E21" s="17">
        <v>445665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8" customFormat="1" ht="24" customHeight="1">
      <c r="A22" s="35" t="s">
        <v>87</v>
      </c>
      <c r="B22" s="34" t="s">
        <v>86</v>
      </c>
      <c r="C22" s="58">
        <v>445665</v>
      </c>
      <c r="D22" s="38">
        <v>445665</v>
      </c>
      <c r="E22" s="38">
        <v>445665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7" customFormat="1" ht="24" customHeight="1">
      <c r="A23" s="32">
        <v>221</v>
      </c>
      <c r="B23" s="33" t="s">
        <v>88</v>
      </c>
      <c r="C23" s="36">
        <v>356588.36</v>
      </c>
      <c r="D23" s="39">
        <v>356588.36</v>
      </c>
      <c r="E23" s="39">
        <v>356588.36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7" customFormat="1" ht="24" customHeight="1">
      <c r="A24" s="32">
        <v>22102</v>
      </c>
      <c r="B24" s="33" t="s">
        <v>89</v>
      </c>
      <c r="C24" s="36">
        <v>356588.36</v>
      </c>
      <c r="D24" s="39">
        <v>356588.36</v>
      </c>
      <c r="E24" s="39">
        <v>356588.36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8" customFormat="1" ht="24" customHeight="1">
      <c r="A25" s="35" t="s">
        <v>90</v>
      </c>
      <c r="B25" s="59" t="s">
        <v>91</v>
      </c>
      <c r="C25" s="38">
        <v>271184.36</v>
      </c>
      <c r="D25" s="38">
        <v>271184.36</v>
      </c>
      <c r="E25" s="38">
        <v>271184.36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8" customFormat="1" ht="24" customHeight="1">
      <c r="A26" s="60" t="s">
        <v>92</v>
      </c>
      <c r="B26" s="61" t="s">
        <v>93</v>
      </c>
      <c r="C26" s="24">
        <v>85404</v>
      </c>
      <c r="D26" s="24">
        <v>85404</v>
      </c>
      <c r="E26" s="24">
        <v>85404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</sheetData>
  <sheetProtection/>
  <mergeCells count="14">
    <mergeCell ref="A1:Q1"/>
    <mergeCell ref="A2:Q2"/>
    <mergeCell ref="A3:B3"/>
    <mergeCell ref="D3:F3"/>
    <mergeCell ref="G3:H3"/>
    <mergeCell ref="M3:O3"/>
    <mergeCell ref="A6:B6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" sqref="A2:D2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3.8515625" style="1" customWidth="1"/>
    <col min="4" max="4" width="9.7109375" style="1" customWidth="1"/>
    <col min="5" max="5" width="14.57421875" style="1" customWidth="1"/>
    <col min="6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9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8" customHeight="1">
      <c r="A2" s="11" t="s">
        <v>1</v>
      </c>
      <c r="B2" s="1"/>
      <c r="C2" s="1"/>
      <c r="D2" s="1"/>
      <c r="E2" s="12"/>
      <c r="F2" s="12"/>
      <c r="G2" s="12"/>
      <c r="H2" s="12"/>
      <c r="I2" s="12"/>
      <c r="J2" s="12"/>
      <c r="K2" s="45" t="s">
        <v>2</v>
      </c>
    </row>
    <row r="3" spans="1:11" s="1" customFormat="1" ht="15" customHeight="1">
      <c r="A3" s="13" t="s">
        <v>50</v>
      </c>
      <c r="B3" s="13"/>
      <c r="C3" s="13" t="s">
        <v>61</v>
      </c>
      <c r="D3" s="14" t="s">
        <v>249</v>
      </c>
      <c r="E3" s="14" t="s">
        <v>250</v>
      </c>
      <c r="F3" s="14" t="s">
        <v>251</v>
      </c>
      <c r="G3" s="13" t="s">
        <v>252</v>
      </c>
      <c r="H3" s="13" t="s">
        <v>253</v>
      </c>
      <c r="I3" s="13" t="s">
        <v>254</v>
      </c>
      <c r="J3" s="13" t="s">
        <v>255</v>
      </c>
      <c r="K3" s="13" t="s">
        <v>256</v>
      </c>
    </row>
    <row r="4" spans="1:11" s="1" customFormat="1" ht="21" customHeight="1">
      <c r="A4" s="13" t="s">
        <v>103</v>
      </c>
      <c r="B4" s="13" t="s">
        <v>257</v>
      </c>
      <c r="C4" s="13"/>
      <c r="D4" s="14"/>
      <c r="E4" s="14"/>
      <c r="F4" s="14"/>
      <c r="G4" s="14"/>
      <c r="H4" s="14"/>
      <c r="I4" s="13"/>
      <c r="J4" s="13"/>
      <c r="K4" s="13"/>
    </row>
    <row r="5" spans="1:11" s="3" customFormat="1" ht="21.75" customHeight="1">
      <c r="A5" s="15" t="s">
        <v>60</v>
      </c>
      <c r="B5" s="15" t="s">
        <v>60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</row>
    <row r="6" spans="1:11" s="4" customFormat="1" ht="17.25" customHeight="1">
      <c r="A6" s="16" t="s">
        <v>61</v>
      </c>
      <c r="B6" s="16"/>
      <c r="C6" s="17">
        <v>15065111.89</v>
      </c>
      <c r="D6" s="18"/>
      <c r="E6" s="17">
        <v>15065111.89</v>
      </c>
      <c r="F6" s="18"/>
      <c r="G6" s="18"/>
      <c r="H6" s="18"/>
      <c r="I6" s="18"/>
      <c r="J6" s="18"/>
      <c r="K6" s="18"/>
    </row>
    <row r="7" spans="1:12" s="5" customFormat="1" ht="24" customHeight="1">
      <c r="A7" s="19" t="s">
        <v>62</v>
      </c>
      <c r="B7" s="20" t="s">
        <v>63</v>
      </c>
      <c r="C7" s="17">
        <v>1803589.76</v>
      </c>
      <c r="D7" s="17"/>
      <c r="E7" s="17">
        <v>1803589.76</v>
      </c>
      <c r="F7" s="21"/>
      <c r="G7" s="21"/>
      <c r="H7" s="21"/>
      <c r="I7" s="21"/>
      <c r="J7" s="21"/>
      <c r="K7" s="21"/>
      <c r="L7" s="46"/>
    </row>
    <row r="8" spans="1:12" s="5" customFormat="1" ht="24" customHeight="1">
      <c r="A8" s="19" t="s">
        <v>64</v>
      </c>
      <c r="B8" s="20" t="s">
        <v>65</v>
      </c>
      <c r="C8" s="17">
        <v>327901.76</v>
      </c>
      <c r="D8" s="17"/>
      <c r="E8" s="17">
        <v>327901.76</v>
      </c>
      <c r="F8" s="21"/>
      <c r="G8" s="21"/>
      <c r="H8" s="21"/>
      <c r="I8" s="21"/>
      <c r="J8" s="21"/>
      <c r="K8" s="21"/>
      <c r="L8" s="46"/>
    </row>
    <row r="9" spans="1:12" s="6" customFormat="1" ht="24" customHeight="1">
      <c r="A9" s="22" t="s">
        <v>66</v>
      </c>
      <c r="B9" s="23" t="s">
        <v>67</v>
      </c>
      <c r="C9" s="24">
        <v>1400</v>
      </c>
      <c r="D9" s="24"/>
      <c r="E9" s="24">
        <v>1400</v>
      </c>
      <c r="F9" s="25"/>
      <c r="G9" s="25"/>
      <c r="H9" s="25"/>
      <c r="I9" s="25"/>
      <c r="J9" s="25"/>
      <c r="K9" s="25"/>
      <c r="L9" s="47"/>
    </row>
    <row r="10" spans="1:12" s="6" customFormat="1" ht="24" customHeight="1">
      <c r="A10" s="26" t="s">
        <v>68</v>
      </c>
      <c r="B10" s="27" t="s">
        <v>69</v>
      </c>
      <c r="C10" s="28">
        <v>326501.76</v>
      </c>
      <c r="D10" s="24"/>
      <c r="E10" s="28">
        <v>326501.76</v>
      </c>
      <c r="F10" s="25"/>
      <c r="G10" s="25"/>
      <c r="H10" s="25"/>
      <c r="I10" s="25"/>
      <c r="J10" s="25"/>
      <c r="K10" s="25"/>
      <c r="L10" s="47"/>
    </row>
    <row r="11" spans="1:12" s="5" customFormat="1" ht="24" customHeight="1">
      <c r="A11" s="29">
        <v>20807</v>
      </c>
      <c r="B11" s="30" t="s">
        <v>70</v>
      </c>
      <c r="C11" s="31">
        <v>1475688</v>
      </c>
      <c r="D11" s="17"/>
      <c r="E11" s="31">
        <v>1475688</v>
      </c>
      <c r="F11" s="21"/>
      <c r="G11" s="21"/>
      <c r="H11" s="21"/>
      <c r="I11" s="21"/>
      <c r="J11" s="21"/>
      <c r="K11" s="21"/>
      <c r="L11" s="46"/>
    </row>
    <row r="12" spans="1:12" s="6" customFormat="1" ht="24" customHeight="1">
      <c r="A12" s="22" t="s">
        <v>71</v>
      </c>
      <c r="B12" s="27" t="s">
        <v>72</v>
      </c>
      <c r="C12" s="28">
        <v>1475688</v>
      </c>
      <c r="D12" s="24"/>
      <c r="E12" s="28">
        <v>1475688</v>
      </c>
      <c r="F12" s="25"/>
      <c r="G12" s="25"/>
      <c r="H12" s="25"/>
      <c r="I12" s="25"/>
      <c r="J12" s="25"/>
      <c r="K12" s="25"/>
      <c r="L12" s="47"/>
    </row>
    <row r="13" spans="1:12" s="5" customFormat="1" ht="24" customHeight="1">
      <c r="A13" s="32" t="s">
        <v>73</v>
      </c>
      <c r="B13" s="33" t="s">
        <v>74</v>
      </c>
      <c r="C13" s="17">
        <v>187343.17</v>
      </c>
      <c r="D13" s="17"/>
      <c r="E13" s="17">
        <v>187343.17</v>
      </c>
      <c r="F13" s="21"/>
      <c r="G13" s="21"/>
      <c r="H13" s="21"/>
      <c r="I13" s="21"/>
      <c r="J13" s="21"/>
      <c r="K13" s="21"/>
      <c r="L13" s="46"/>
    </row>
    <row r="14" spans="1:12" s="5" customFormat="1" ht="24" customHeight="1">
      <c r="A14" s="32" t="s">
        <v>75</v>
      </c>
      <c r="B14" s="33" t="s">
        <v>76</v>
      </c>
      <c r="C14" s="17">
        <v>187343.17</v>
      </c>
      <c r="D14" s="17"/>
      <c r="E14" s="17">
        <v>187343.17</v>
      </c>
      <c r="F14" s="21"/>
      <c r="G14" s="21"/>
      <c r="H14" s="21"/>
      <c r="I14" s="21"/>
      <c r="J14" s="21"/>
      <c r="K14" s="21"/>
      <c r="L14" s="46"/>
    </row>
    <row r="15" spans="1:12" s="6" customFormat="1" ht="24" customHeight="1">
      <c r="A15" s="22" t="s">
        <v>77</v>
      </c>
      <c r="B15" s="34" t="s">
        <v>78</v>
      </c>
      <c r="C15" s="24">
        <v>179643.17</v>
      </c>
      <c r="D15" s="24"/>
      <c r="E15" s="24">
        <v>179643.17</v>
      </c>
      <c r="F15" s="25"/>
      <c r="G15" s="25"/>
      <c r="H15" s="25"/>
      <c r="I15" s="25"/>
      <c r="J15" s="25"/>
      <c r="K15" s="25"/>
      <c r="L15" s="47"/>
    </row>
    <row r="16" spans="1:12" s="6" customFormat="1" ht="24" customHeight="1">
      <c r="A16" s="35" t="s">
        <v>79</v>
      </c>
      <c r="B16" s="34" t="s">
        <v>80</v>
      </c>
      <c r="C16" s="24">
        <v>7700</v>
      </c>
      <c r="D16" s="24"/>
      <c r="E16" s="24">
        <v>7700</v>
      </c>
      <c r="F16" s="25"/>
      <c r="G16" s="25"/>
      <c r="H16" s="25"/>
      <c r="I16" s="25"/>
      <c r="J16" s="25"/>
      <c r="K16" s="25"/>
      <c r="L16" s="47"/>
    </row>
    <row r="17" spans="1:12" s="5" customFormat="1" ht="24" customHeight="1">
      <c r="A17" s="32">
        <v>211</v>
      </c>
      <c r="B17" s="33" t="s">
        <v>81</v>
      </c>
      <c r="C17" s="17">
        <v>12271925.6</v>
      </c>
      <c r="D17" s="17"/>
      <c r="E17" s="17">
        <v>12271925.6</v>
      </c>
      <c r="F17" s="21"/>
      <c r="G17" s="21"/>
      <c r="H17" s="21"/>
      <c r="I17" s="21"/>
      <c r="J17" s="21"/>
      <c r="K17" s="21"/>
      <c r="L17" s="46"/>
    </row>
    <row r="18" spans="1:12" s="6" customFormat="1" ht="24" customHeight="1">
      <c r="A18" s="35">
        <v>21104</v>
      </c>
      <c r="B18" s="34" t="s">
        <v>82</v>
      </c>
      <c r="C18" s="24">
        <v>12271925.6</v>
      </c>
      <c r="D18" s="24"/>
      <c r="E18" s="24">
        <v>12271925.6</v>
      </c>
      <c r="F18" s="25"/>
      <c r="G18" s="25"/>
      <c r="H18" s="25"/>
      <c r="I18" s="25"/>
      <c r="J18" s="25"/>
      <c r="K18" s="25"/>
      <c r="L18" s="47"/>
    </row>
    <row r="19" spans="1:12" s="6" customFormat="1" ht="24" customHeight="1">
      <c r="A19" s="35" t="s">
        <v>83</v>
      </c>
      <c r="B19" s="34" t="s">
        <v>84</v>
      </c>
      <c r="C19" s="24">
        <v>12271925.6</v>
      </c>
      <c r="D19" s="24"/>
      <c r="E19" s="24">
        <v>12271925.6</v>
      </c>
      <c r="F19" s="25"/>
      <c r="G19" s="25"/>
      <c r="H19" s="25"/>
      <c r="I19" s="25"/>
      <c r="J19" s="25"/>
      <c r="K19" s="25"/>
      <c r="L19" s="47"/>
    </row>
    <row r="20" spans="1:12" s="5" customFormat="1" ht="24" customHeight="1">
      <c r="A20" s="32">
        <v>212</v>
      </c>
      <c r="B20" s="33" t="s">
        <v>85</v>
      </c>
      <c r="C20" s="17">
        <v>445665</v>
      </c>
      <c r="D20" s="17"/>
      <c r="E20" s="17">
        <v>445665</v>
      </c>
      <c r="F20" s="21"/>
      <c r="G20" s="21"/>
      <c r="H20" s="21"/>
      <c r="I20" s="21"/>
      <c r="J20" s="21"/>
      <c r="K20" s="21"/>
      <c r="L20" s="46"/>
    </row>
    <row r="21" spans="1:12" s="5" customFormat="1" ht="24" customHeight="1">
      <c r="A21" s="32">
        <v>21205</v>
      </c>
      <c r="B21" s="33" t="s">
        <v>86</v>
      </c>
      <c r="C21" s="17">
        <v>445665</v>
      </c>
      <c r="D21" s="36"/>
      <c r="E21" s="17">
        <v>445665</v>
      </c>
      <c r="F21" s="37"/>
      <c r="G21" s="37"/>
      <c r="H21" s="37"/>
      <c r="I21" s="37"/>
      <c r="J21" s="37"/>
      <c r="K21" s="37"/>
      <c r="L21" s="46"/>
    </row>
    <row r="22" spans="1:12" s="6" customFormat="1" ht="24" customHeight="1">
      <c r="A22" s="35" t="s">
        <v>87</v>
      </c>
      <c r="B22" s="34" t="s">
        <v>86</v>
      </c>
      <c r="C22" s="38">
        <v>445665</v>
      </c>
      <c r="D22" s="24"/>
      <c r="E22" s="38">
        <v>445665</v>
      </c>
      <c r="F22" s="25"/>
      <c r="G22" s="25"/>
      <c r="H22" s="25"/>
      <c r="I22" s="25"/>
      <c r="J22" s="25"/>
      <c r="K22" s="25"/>
      <c r="L22" s="47"/>
    </row>
    <row r="23" spans="1:11" s="7" customFormat="1" ht="21.75" customHeight="1">
      <c r="A23" s="32">
        <v>221</v>
      </c>
      <c r="B23" s="33" t="s">
        <v>88</v>
      </c>
      <c r="C23" s="39">
        <v>356588.36</v>
      </c>
      <c r="D23" s="40"/>
      <c r="E23" s="39">
        <v>356588.36</v>
      </c>
      <c r="F23" s="41"/>
      <c r="G23" s="41"/>
      <c r="H23" s="41"/>
      <c r="I23" s="41"/>
      <c r="J23" s="41"/>
      <c r="K23" s="41"/>
    </row>
    <row r="24" spans="1:11" s="7" customFormat="1" ht="21.75" customHeight="1">
      <c r="A24" s="32">
        <v>22102</v>
      </c>
      <c r="B24" s="33" t="s">
        <v>89</v>
      </c>
      <c r="C24" s="39">
        <v>356588.36</v>
      </c>
      <c r="D24" s="40"/>
      <c r="E24" s="39">
        <v>356588.36</v>
      </c>
      <c r="F24" s="41"/>
      <c r="G24" s="41"/>
      <c r="H24" s="41"/>
      <c r="I24" s="41"/>
      <c r="J24" s="41"/>
      <c r="K24" s="41"/>
    </row>
    <row r="25" spans="1:11" s="8" customFormat="1" ht="21.75" customHeight="1">
      <c r="A25" s="35" t="s">
        <v>90</v>
      </c>
      <c r="B25" s="34" t="s">
        <v>91</v>
      </c>
      <c r="C25" s="24">
        <v>271184.36</v>
      </c>
      <c r="D25" s="42"/>
      <c r="E25" s="24">
        <v>271184.36</v>
      </c>
      <c r="F25" s="43"/>
      <c r="G25" s="43"/>
      <c r="H25" s="43"/>
      <c r="I25" s="43"/>
      <c r="J25" s="43"/>
      <c r="K25" s="43"/>
    </row>
    <row r="26" spans="1:11" s="8" customFormat="1" ht="21.75" customHeight="1">
      <c r="A26" s="35" t="s">
        <v>92</v>
      </c>
      <c r="B26" s="44" t="s">
        <v>93</v>
      </c>
      <c r="C26" s="24">
        <v>85404</v>
      </c>
      <c r="D26" s="42"/>
      <c r="E26" s="24">
        <v>85404</v>
      </c>
      <c r="F26" s="43"/>
      <c r="G26" s="43"/>
      <c r="H26" s="43"/>
      <c r="I26" s="43"/>
      <c r="J26" s="43"/>
      <c r="K26" s="43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曦曦和呆呆</cp:lastModifiedBy>
  <dcterms:created xsi:type="dcterms:W3CDTF">2019-01-07T02:49:44Z</dcterms:created>
  <dcterms:modified xsi:type="dcterms:W3CDTF">2022-08-23T03:14:43Z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E93F7A2A2AD54839BA096843DC5BC619</vt:lpwstr>
  </property>
</Properties>
</file>