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3" activeTab="6"/>
  </bookViews>
  <sheets>
    <sheet name="表1-财政拨款收支预算表" sheetId="1" r:id="rId1"/>
    <sheet name="表2-财政拨款支出总表" sheetId="2" r:id="rId2"/>
    <sheet name="表3-一般公共预算支出总表" sheetId="3" r:id="rId3"/>
    <sheet name="表4-一般公共预算基本支出表" sheetId="4" r:id="rId4"/>
    <sheet name="表5三公经费预算支出表" sheetId="5" r:id="rId5"/>
    <sheet name="表6-政府性基金预算财政拨款支出表" sheetId="6" r:id="rId6"/>
    <sheet name="表7-部门收支预算表" sheetId="7" r:id="rId7"/>
    <sheet name="表8-部门收入总表" sheetId="8" r:id="rId8"/>
    <sheet name="表9-部门财务支出预算表" sheetId="9" r:id="rId9"/>
    <sheet name="Sheet1" sheetId="10" r:id="rId10"/>
  </sheets>
  <definedNames>
    <definedName name="_xlnm.Print_Titles" localSheetId="0">'表1-财政拨款收支预算表'!$1:$4</definedName>
    <definedName name="_xlnm.Print_Titles" localSheetId="1">'表2-财政拨款支出总表'!$1:$5</definedName>
    <definedName name="_xlnm.Print_Titles" localSheetId="2">'表3-一般公共预算支出总表'!$1:$6</definedName>
    <definedName name="_xlnm.Print_Titles" localSheetId="6">'表7-部门收支预算表'!$1:$3</definedName>
    <definedName name="_xlnm.Print_Titles" localSheetId="8">'表9-部门财务支出预算表'!$1:$5</definedName>
  </definedNames>
  <calcPr fullCalcOnLoad="1"/>
</workbook>
</file>

<file path=xl/sharedStrings.xml><?xml version="1.0" encoding="utf-8"?>
<sst xmlns="http://schemas.openxmlformats.org/spreadsheetml/2006/main" count="532" uniqueCount="296">
  <si>
    <t>大武口区部门预算财政拨款收支总表</t>
  </si>
  <si>
    <t>填报单位名称：</t>
  </si>
  <si>
    <t>单位：元</t>
  </si>
  <si>
    <t>收                  入</t>
  </si>
  <si>
    <t>支                 出</t>
  </si>
  <si>
    <t>项 目</t>
  </si>
  <si>
    <t>预算数</t>
  </si>
  <si>
    <t>项目（按功能分类）</t>
  </si>
  <si>
    <t>一般公共预算
财政拨款</t>
  </si>
  <si>
    <t>政府性基金预算
财政拨款</t>
  </si>
  <si>
    <t>一、本年收入</t>
  </si>
  <si>
    <t>一、本年支出</t>
  </si>
  <si>
    <t>小计</t>
  </si>
  <si>
    <t>（一）一般公共服务支出</t>
  </si>
  <si>
    <t>（一）一般公共预算财政拨款</t>
  </si>
  <si>
    <t>（二）外交支出</t>
  </si>
  <si>
    <t>（二）政府性基金预算财政拨款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</si>
  <si>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</si>
  <si>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</si>
  <si>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</si>
  <si>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</si>
  <si>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</si>
  <si>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</si>
  <si>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</si>
  <si>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</si>
  <si>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</si>
  <si>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</si>
  <si>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</si>
  <si>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</si>
  <si>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</si>
  <si>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</si>
  <si>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</si>
  <si>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</si>
  <si>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</si>
  <si>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</si>
  <si>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</si>
  <si>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</si>
  <si>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</si>
  <si>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</si>
  <si>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</si>
  <si>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</si>
  <si>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</si>
  <si>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</si>
  <si>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</si>
  <si>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二、上年结转结余</t>
  </si>
  <si>
    <t>二、年末结转结余</t>
  </si>
  <si>
    <t>收  入  总  计</t>
  </si>
  <si>
    <t>支  出  总  计</t>
  </si>
  <si>
    <t xml:space="preserve">大武口区部门预算财政拨款支出总表
</t>
  </si>
  <si>
    <t>填报单位名称： 大武口区自然资源局                                                                                                 单位：元</t>
  </si>
  <si>
    <t>功能分类科目</t>
  </si>
  <si>
    <t>总计</t>
  </si>
  <si>
    <t>一般公共预算财政拨款</t>
  </si>
  <si>
    <t>功能科目编码</t>
  </si>
  <si>
    <t>功能科目名称</t>
  </si>
  <si>
    <t>经费拨款</t>
  </si>
  <si>
    <t>纳入预算管理的非税收入安排</t>
  </si>
  <si>
    <t>自治区一般性转移支付</t>
  </si>
  <si>
    <t>自治区专项转移支付</t>
  </si>
  <si>
    <t>市级专项转移支付</t>
  </si>
  <si>
    <t>**</t>
  </si>
  <si>
    <t>合计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</si>
  <si>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</si>
  <si>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</si>
  <si>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</si>
  <si>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</si>
  <si>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</si>
  <si>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</si>
  <si>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</si>
  <si>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</si>
  <si>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</si>
  <si>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</si>
  <si>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</si>
  <si>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</si>
  <si>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</si>
  <si>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</si>
  <si>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211</t>
  </si>
  <si>
    <t>节能环保支出</t>
  </si>
  <si>
    <t>21104</t>
  </si>
  <si>
    <t>自然生态保护</t>
  </si>
  <si>
    <t>2110401</t>
  </si>
  <si>
    <t>生态保护</t>
  </si>
  <si>
    <t>21105</t>
  </si>
  <si>
    <t>天然林保护</t>
  </si>
  <si>
    <t>2110501</t>
  </si>
  <si>
    <t>社会保险补助</t>
  </si>
  <si>
    <t>212</t>
  </si>
  <si>
    <t>城乡社区支出</t>
  </si>
  <si>
    <t>21205</t>
  </si>
  <si>
    <t>城乡社区环境卫生</t>
  </si>
  <si>
    <t>2120501</t>
  </si>
  <si>
    <t>213</t>
  </si>
  <si>
    <t>农林水支出</t>
  </si>
  <si>
    <t>21302</t>
  </si>
  <si>
    <t>林业和草原</t>
  </si>
  <si>
    <t>2130205</t>
  </si>
  <si>
    <t>森林资源培育</t>
  </si>
  <si>
    <t>2130207</t>
  </si>
  <si>
    <t>森林资源管理</t>
  </si>
  <si>
    <t>2130234</t>
  </si>
  <si>
    <t>林业草原防灾减灾</t>
  </si>
  <si>
    <t>220</t>
  </si>
  <si>
    <t>自然资源海洋气象等支出</t>
  </si>
  <si>
    <t>22001</t>
  </si>
  <si>
    <t>自然资源事务</t>
  </si>
  <si>
    <t>2200106</t>
  </si>
  <si>
    <t>自然资源利用与保护</t>
  </si>
  <si>
    <t>住房保障支出</t>
  </si>
  <si>
    <t>22102</t>
  </si>
  <si>
    <t>住房改革支出</t>
  </si>
  <si>
    <t>2210201</t>
  </si>
  <si>
    <t>住房公积金</t>
  </si>
  <si>
    <t>大武口区部门一般公共预算财政拨款支出表</t>
  </si>
  <si>
    <t>填报单位名称： 大武口区自然资源局                                                                                                                             单位：元</t>
  </si>
  <si>
    <t>2019年执行数</t>
  </si>
  <si>
    <t>2020年预算数</t>
  </si>
  <si>
    <t>2020年预算数与2019年
执行数</t>
  </si>
  <si>
    <t>基本支出</t>
  </si>
  <si>
    <t>项目支出</t>
  </si>
  <si>
    <t>增减额</t>
  </si>
  <si>
    <t>增减%</t>
  </si>
  <si>
    <t>科目编码</t>
  </si>
  <si>
    <t>科目名称</t>
  </si>
  <si>
    <t>1</t>
  </si>
  <si>
    <t>一般公共服务支出</t>
  </si>
  <si>
    <t>其他一般公共服务支出</t>
  </si>
  <si>
    <t>公共安全支出</t>
  </si>
  <si>
    <t>其他公共安全支出</t>
  </si>
  <si>
    <t>2110402</t>
  </si>
  <si>
    <t>农村环境保护</t>
  </si>
  <si>
    <t>21106</t>
  </si>
  <si>
    <t>退耕还林</t>
  </si>
  <si>
    <t>2110602</t>
  </si>
  <si>
    <t>退耕现金</t>
  </si>
  <si>
    <t>21201</t>
  </si>
  <si>
    <t>城乡社区管理事务</t>
  </si>
  <si>
    <t>2020101</t>
  </si>
  <si>
    <t>行政运行</t>
  </si>
  <si>
    <t>2020102</t>
  </si>
  <si>
    <t>一般行政管理事务</t>
  </si>
  <si>
    <t>21203</t>
  </si>
  <si>
    <t>城乡社区公共设施</t>
  </si>
  <si>
    <t>20120399</t>
  </si>
  <si>
    <t>其他城乡社区公共设施支出</t>
  </si>
  <si>
    <t>2130209</t>
  </si>
  <si>
    <t>森林生态效益补偿</t>
  </si>
  <si>
    <t>2130299</t>
  </si>
  <si>
    <t>其他林业和草原支出</t>
  </si>
  <si>
    <t>大武口区一般公共部门预算基本支出表</t>
  </si>
  <si>
    <t xml:space="preserve">填报单位名称： 大武口区自然资源局   </t>
  </si>
  <si>
    <t>经济科目</t>
  </si>
  <si>
    <t>基本支出预算</t>
  </si>
  <si>
    <t>经济科目编码</t>
  </si>
  <si>
    <t>经济科目名称</t>
  </si>
  <si>
    <t>人员支出</t>
  </si>
  <si>
    <t>日常公用支出</t>
  </si>
  <si>
    <t>　301</t>
  </si>
  <si>
    <t>工资福利支出</t>
  </si>
  <si>
    <t>　　30101</t>
  </si>
  <si>
    <t>基本工资</t>
  </si>
  <si>
    <t>　　30102</t>
  </si>
  <si>
    <t>津贴补贴</t>
  </si>
  <si>
    <t>　　30103</t>
  </si>
  <si>
    <t>奖金</t>
  </si>
  <si>
    <t>　　30108</t>
  </si>
  <si>
    <t>机关事业单位基本养老保险缴费</t>
  </si>
  <si>
    <t>　　30110</t>
  </si>
  <si>
    <t>职工基本医疗保险缴费</t>
  </si>
  <si>
    <t>　　30111</t>
  </si>
  <si>
    <t>公务员医疗补助缴费</t>
  </si>
  <si>
    <t>　　30112</t>
  </si>
  <si>
    <t>其他社会保障缴费</t>
  </si>
  <si>
    <t>　　30113</t>
  </si>
  <si>
    <t>　　30114</t>
  </si>
  <si>
    <t>医疗费</t>
  </si>
  <si>
    <t>　　30199</t>
  </si>
  <si>
    <t>其他工资福利支出</t>
  </si>
  <si>
    <t>　302</t>
  </si>
  <si>
    <t>商品和服务支出</t>
  </si>
  <si>
    <t>　　30201</t>
  </si>
  <si>
    <t>办公费</t>
  </si>
  <si>
    <t>　　30207</t>
  </si>
  <si>
    <t>邮电费</t>
  </si>
  <si>
    <t>　　30211</t>
  </si>
  <si>
    <t>差旅费</t>
  </si>
  <si>
    <t>　　30213</t>
  </si>
  <si>
    <t>维修（护）费</t>
  </si>
  <si>
    <t>　　30217</t>
  </si>
  <si>
    <t>公务接待费</t>
  </si>
  <si>
    <t>　　30228</t>
  </si>
  <si>
    <t>工会经费</t>
  </si>
  <si>
    <t>　　30239</t>
  </si>
  <si>
    <t>其他交通费用</t>
  </si>
  <si>
    <t>　303</t>
  </si>
  <si>
    <t>对个人和家庭的补助</t>
  </si>
  <si>
    <t>　　30399</t>
  </si>
  <si>
    <t>其他对个人和家庭的补助</t>
  </si>
  <si>
    <t>大武口区部门预算三公经费表</t>
  </si>
  <si>
    <t xml:space="preserve"> 大武口区自然资源局   单位：元</t>
  </si>
  <si>
    <t>预算单位</t>
  </si>
  <si>
    <t>2019年预算数</t>
  </si>
  <si>
    <t>因公
出国（境）</t>
  </si>
  <si>
    <t>公务用车购置及运行费</t>
  </si>
  <si>
    <t>公务
接待费</t>
  </si>
  <si>
    <t>公务车辆
购置费</t>
  </si>
  <si>
    <t>公车运行维护费</t>
  </si>
  <si>
    <t>公务车辆购置费</t>
  </si>
  <si>
    <t>大武口自然资源局</t>
  </si>
  <si>
    <t>政府性基金预算财政拨款支出表</t>
  </si>
  <si>
    <t>2019年
执行数
（决算数）</t>
  </si>
  <si>
    <t>2020年预算数与2019年执行数（决算数）</t>
  </si>
  <si>
    <t>支出功能分类科目编码</t>
  </si>
  <si>
    <r>
      <t>增减</t>
    </r>
    <r>
      <rPr>
        <b/>
        <sz val="11"/>
        <rFont val="Calibri"/>
        <family val="2"/>
      </rPr>
      <t>%</t>
    </r>
  </si>
  <si>
    <t>人员经费</t>
  </si>
  <si>
    <t>日常公用
经费</t>
  </si>
  <si>
    <t>城乡社区中指出</t>
  </si>
  <si>
    <t>城市基础设施配套费安排的支出</t>
  </si>
  <si>
    <t>城市环境卫生</t>
  </si>
  <si>
    <t>¦</t>
  </si>
  <si>
    <t>大武口区部门预算收支总表</t>
  </si>
  <si>
    <t>收     入</t>
  </si>
  <si>
    <t>支     出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</si>
  <si>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</si>
  <si>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</si>
  <si>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</si>
  <si>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</si>
  <si>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</si>
  <si>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</si>
  <si>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</si>
  <si>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</si>
  <si>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</si>
  <si>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</si>
  <si>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</si>
  <si>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</si>
  <si>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</si>
  <si>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</si>
  <si>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</si>
  <si>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</si>
  <si>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</si>
  <si>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</si>
  <si>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</si>
  <si>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</si>
  <si>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</si>
  <si>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</si>
  <si>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</si>
  <si>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</si>
  <si>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</si>
  <si>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</si>
  <si>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</si>
  <si>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</si>
  <si>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</si>
  <si>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</si>
  <si>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</si>
  <si>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</si>
  <si>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</si>
  <si>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</si>
  <si>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</si>
  <si>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</si>
  <si>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</si>
  <si>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</si>
  <si>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</si>
  <si>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</si>
  <si>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</si>
  <si>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</si>
  <si>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</si>
  <si>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</si>
  <si>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收入总计</t>
  </si>
  <si>
    <t>支出总计</t>
  </si>
  <si>
    <t>大武口区部门预算收入总表</t>
  </si>
  <si>
    <t xml:space="preserve"> 填报单位名称：  大武口区自然资源局                                                                                                                               单位：元</t>
  </si>
  <si>
    <t>财政拨款收入</t>
  </si>
  <si>
    <t>事业单位经营收入</t>
  </si>
  <si>
    <t>上级补助收入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</si>
  <si>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</si>
  <si>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</si>
  <si>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</si>
  <si>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</si>
  <si>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</si>
  <si>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</si>
  <si>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一般公共财政预算拨款收入</t>
  </si>
  <si>
    <t>政府性基金预算拨款收入</t>
  </si>
  <si>
    <t>金额</t>
  </si>
  <si>
    <t>其中：纳入财政专户管理的非税收入</t>
  </si>
  <si>
    <t xml:space="preserve">小计 </t>
  </si>
  <si>
    <t>非本级财政拨款</t>
  </si>
  <si>
    <t>本级横向财政拨款</t>
  </si>
  <si>
    <t>大武口区部门预算财务支出预算表</t>
  </si>
  <si>
    <t>行政支出</t>
  </si>
  <si>
    <t>事业支出</t>
  </si>
  <si>
    <t>经营支出</t>
  </si>
  <si>
    <t>上缴上级
支出</t>
  </si>
  <si>
    <t>对附属单位
补助支出</t>
  </si>
  <si>
    <t>投资支出</t>
  </si>
  <si>
    <t>债务还本
支出</t>
  </si>
  <si>
    <t>其他支出</t>
  </si>
  <si>
    <t xml:space="preserve">科目名称
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</si>
</sst>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_ "/>
    <numFmt numFmtId="181" formatCode="#,##0_ "/>
    <numFmt numFmtId="182" formatCode="0_);[Red]\(0\)"/>
    <numFmt numFmtId="183" formatCode="#,##0;[Red]#,##0"/>
  </numFmts>
  <fonts count="5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宋体"/>
      <family val="0"/>
    </font>
    <font>
      <b/>
      <sz val="24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Calibri"/>
      <family val="2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11"/>
      <name val="Calibri"/>
      <family val="2"/>
    </font>
    <font>
      <b/>
      <sz val="24"/>
      <name val="宋体"/>
      <family val="0"/>
    </font>
    <font>
      <b/>
      <sz val="10"/>
      <name val="宋体"/>
      <family val="0"/>
    </font>
    <font>
      <b/>
      <sz val="11"/>
      <name val="Calibri"/>
      <family val="2"/>
    </font>
    <font>
      <b/>
      <sz val="11"/>
      <name val="宋体"/>
      <family val="0"/>
    </font>
    <font>
      <b/>
      <sz val="20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9"/>
      <name val="宋体"/>
      <family val="0"/>
    </font>
    <font>
      <sz val="11"/>
      <color indexed="9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3"/>
      <color indexed="54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rgb="FFFF0000"/>
      <name val="宋体"/>
      <family val="0"/>
    </font>
  </fonts>
  <fills count="4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9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48" fillId="3" borderId="0" applyNumberFormat="0" applyBorder="0" applyAlignment="0" applyProtection="0"/>
    <xf numFmtId="0" fontId="29" fillId="2" borderId="1" applyNumberFormat="0" applyAlignment="0" applyProtection="0"/>
    <xf numFmtId="178" fontId="0" fillId="0" borderId="0" applyFont="0" applyFill="0" applyBorder="0" applyAlignment="0" applyProtection="0"/>
    <xf numFmtId="0" fontId="48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9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31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37" fillId="0" borderId="4" applyNumberFormat="0" applyFill="0" applyAlignment="0" applyProtection="0"/>
    <xf numFmtId="0" fontId="49" fillId="12" borderId="0" applyNumberFormat="0" applyBorder="0" applyAlignment="0" applyProtection="0"/>
    <xf numFmtId="0" fontId="35" fillId="0" borderId="5" applyNumberFormat="0" applyFill="0" applyAlignment="0" applyProtection="0"/>
    <xf numFmtId="0" fontId="49" fillId="13" borderId="0" applyNumberFormat="0" applyBorder="0" applyAlignment="0" applyProtection="0"/>
    <xf numFmtId="0" fontId="41" fillId="9" borderId="6" applyNumberFormat="0" applyAlignment="0" applyProtection="0"/>
    <xf numFmtId="0" fontId="28" fillId="14" borderId="0" applyNumberFormat="0" applyBorder="0" applyAlignment="0" applyProtection="0"/>
    <xf numFmtId="0" fontId="43" fillId="9" borderId="1" applyNumberFormat="0" applyAlignment="0" applyProtection="0"/>
    <xf numFmtId="0" fontId="45" fillId="15" borderId="7" applyNumberFormat="0" applyAlignment="0" applyProtection="0"/>
    <xf numFmtId="0" fontId="48" fillId="16" borderId="0" applyNumberFormat="0" applyBorder="0" applyAlignment="0" applyProtection="0"/>
    <xf numFmtId="0" fontId="49" fillId="17" borderId="0" applyNumberFormat="0" applyBorder="0" applyAlignment="0" applyProtection="0"/>
    <xf numFmtId="0" fontId="44" fillId="0" borderId="8" applyNumberFormat="0" applyFill="0" applyAlignment="0" applyProtection="0"/>
    <xf numFmtId="0" fontId="46" fillId="0" borderId="9" applyNumberFormat="0" applyFill="0" applyAlignment="0" applyProtection="0"/>
    <xf numFmtId="0" fontId="28" fillId="18" borderId="0" applyNumberFormat="0" applyBorder="0" applyAlignment="0" applyProtection="0"/>
    <xf numFmtId="0" fontId="47" fillId="19" borderId="0" applyNumberFormat="0" applyBorder="0" applyAlignment="0" applyProtection="0"/>
    <xf numFmtId="0" fontId="40" fillId="14" borderId="0" applyNumberFormat="0" applyBorder="0" applyAlignment="0" applyProtection="0"/>
    <xf numFmtId="0" fontId="31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31" fillId="18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28" fillId="31" borderId="0" applyNumberFormat="0" applyBorder="0" applyAlignment="0" applyProtection="0"/>
    <xf numFmtId="0" fontId="49" fillId="32" borderId="0" applyNumberFormat="0" applyBorder="0" applyAlignment="0" applyProtection="0"/>
    <xf numFmtId="0" fontId="48" fillId="33" borderId="0" applyNumberFormat="0" applyBorder="0" applyAlignment="0" applyProtection="0"/>
    <xf numFmtId="0" fontId="28" fillId="2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8" fillId="36" borderId="0" applyNumberFormat="0" applyBorder="0" applyAlignment="0" applyProtection="0"/>
    <xf numFmtId="0" fontId="28" fillId="37" borderId="0" applyNumberFormat="0" applyBorder="0" applyAlignment="0" applyProtection="0"/>
    <xf numFmtId="0" fontId="49" fillId="38" borderId="0" applyNumberFormat="0" applyBorder="0" applyAlignment="0" applyProtection="0"/>
    <xf numFmtId="0" fontId="28" fillId="18" borderId="0" applyNumberFormat="0" applyBorder="0" applyAlignment="0" applyProtection="0"/>
    <xf numFmtId="0" fontId="28" fillId="7" borderId="0" applyNumberFormat="0" applyBorder="0" applyAlignment="0" applyProtection="0"/>
    <xf numFmtId="0" fontId="28" fillId="19" borderId="0" applyNumberFormat="0" applyBorder="0" applyAlignment="0" applyProtection="0"/>
    <xf numFmtId="0" fontId="31" fillId="39" borderId="0" applyNumberFormat="0" applyBorder="0" applyAlignment="0" applyProtection="0"/>
    <xf numFmtId="0" fontId="28" fillId="2" borderId="0" applyNumberFormat="0" applyBorder="0" applyAlignment="0" applyProtection="0"/>
    <xf numFmtId="0" fontId="28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14" borderId="0" applyNumberFormat="0" applyBorder="0" applyAlignment="0" applyProtection="0"/>
    <xf numFmtId="0" fontId="31" fillId="11" borderId="0" applyNumberFormat="0" applyBorder="0" applyAlignment="0" applyProtection="0"/>
    <xf numFmtId="0" fontId="31" fillId="40" borderId="0" applyNumberFormat="0" applyBorder="0" applyAlignment="0" applyProtection="0"/>
    <xf numFmtId="0" fontId="31" fillId="15" borderId="0" applyNumberFormat="0" applyBorder="0" applyAlignment="0" applyProtection="0"/>
    <xf numFmtId="0" fontId="31" fillId="41" borderId="0" applyNumberFormat="0" applyBorder="0" applyAlignment="0" applyProtection="0"/>
    <xf numFmtId="0" fontId="31" fillId="40" borderId="0" applyNumberFormat="0" applyBorder="0" applyAlignment="0" applyProtection="0"/>
    <xf numFmtId="0" fontId="0" fillId="0" borderId="0">
      <alignment/>
      <protection/>
    </xf>
  </cellStyleXfs>
  <cellXfs count="19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180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8" fillId="10" borderId="11" xfId="0" applyFont="1" applyFill="1" applyBorder="1" applyAlignment="1" applyProtection="1">
      <alignment horizontal="center" vertical="center"/>
      <protection/>
    </xf>
    <xf numFmtId="181" fontId="8" fillId="10" borderId="11" xfId="0" applyNumberFormat="1" applyFont="1" applyFill="1" applyBorder="1" applyAlignment="1" applyProtection="1">
      <alignment horizontal="center" vertical="center"/>
      <protection/>
    </xf>
    <xf numFmtId="181" fontId="2" fillId="0" borderId="11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3" fontId="8" fillId="0" borderId="12" xfId="0" applyNumberFormat="1" applyFont="1" applyFill="1" applyBorder="1" applyAlignment="1" applyProtection="1">
      <alignment horizontal="center" vertical="center" wrapText="1"/>
      <protection/>
    </xf>
    <xf numFmtId="181" fontId="9" fillId="42" borderId="11" xfId="87" applyNumberFormat="1" applyFont="1" applyFill="1" applyBorder="1" applyAlignment="1" applyProtection="1">
      <alignment horizontal="center" vertical="center"/>
      <protection/>
    </xf>
    <xf numFmtId="181" fontId="10" fillId="0" borderId="11" xfId="0" applyNumberFormat="1" applyFont="1" applyFill="1" applyBorder="1" applyAlignment="1" applyProtection="1">
      <alignment vertical="center"/>
      <protection/>
    </xf>
    <xf numFmtId="181" fontId="10" fillId="0" borderId="11" xfId="0" applyNumberFormat="1" applyFont="1" applyFill="1" applyBorder="1" applyAlignment="1" applyProtection="1">
      <alignment/>
      <protection/>
    </xf>
    <xf numFmtId="49" fontId="4" fillId="0" borderId="11" xfId="87" applyNumberFormat="1" applyFont="1" applyFill="1" applyBorder="1" applyAlignment="1" applyProtection="1">
      <alignment horizontal="center" vertical="center"/>
      <protection/>
    </xf>
    <xf numFmtId="3" fontId="4" fillId="0" borderId="11" xfId="87" applyNumberFormat="1" applyFont="1" applyFill="1" applyBorder="1" applyAlignment="1" applyProtection="1">
      <alignment horizontal="center" vertical="center"/>
      <protection/>
    </xf>
    <xf numFmtId="181" fontId="4" fillId="42" borderId="11" xfId="87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181" fontId="9" fillId="0" borderId="11" xfId="0" applyNumberFormat="1" applyFont="1" applyFill="1" applyBorder="1" applyAlignment="1" applyProtection="1">
      <alignment horizontal="center" vertical="center"/>
      <protection/>
    </xf>
    <xf numFmtId="181" fontId="10" fillId="0" borderId="13" xfId="0" applyNumberFormat="1" applyFont="1" applyFill="1" applyBorder="1" applyAlignment="1" applyProtection="1">
      <alignment/>
      <protection/>
    </xf>
    <xf numFmtId="49" fontId="9" fillId="0" borderId="11" xfId="87" applyNumberFormat="1" applyFont="1" applyFill="1" applyBorder="1" applyAlignment="1" applyProtection="1">
      <alignment horizontal="center" vertical="center"/>
      <protection/>
    </xf>
    <xf numFmtId="3" fontId="9" fillId="0" borderId="11" xfId="87" applyNumberFormat="1" applyFont="1" applyFill="1" applyBorder="1" applyAlignment="1" applyProtection="1">
      <alignment horizontal="center" vertical="center"/>
      <protection/>
    </xf>
    <xf numFmtId="49" fontId="52" fillId="0" borderId="11" xfId="87" applyNumberFormat="1" applyFont="1" applyFill="1" applyBorder="1" applyAlignment="1" applyProtection="1">
      <alignment horizontal="center" vertical="center"/>
      <protection/>
    </xf>
    <xf numFmtId="3" fontId="52" fillId="0" borderId="11" xfId="87" applyNumberFormat="1" applyFont="1" applyFill="1" applyBorder="1" applyAlignment="1" applyProtection="1">
      <alignment horizontal="center" vertical="center"/>
      <protection/>
    </xf>
    <xf numFmtId="181" fontId="52" fillId="42" borderId="11" xfId="87" applyNumberFormat="1" applyFont="1" applyFill="1" applyBorder="1" applyAlignment="1" applyProtection="1">
      <alignment horizontal="center" vertical="center"/>
      <protection/>
    </xf>
    <xf numFmtId="181" fontId="10" fillId="0" borderId="11" xfId="0" applyNumberFormat="1" applyFont="1" applyFill="1" applyBorder="1" applyAlignment="1" applyProtection="1">
      <alignment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181" fontId="4" fillId="0" borderId="11" xfId="0" applyNumberFormat="1" applyFont="1" applyFill="1" applyBorder="1" applyAlignment="1" applyProtection="1">
      <alignment horizontal="center" vertical="center"/>
      <protection/>
    </xf>
    <xf numFmtId="181" fontId="10" fillId="0" borderId="14" xfId="0" applyNumberFormat="1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180" fontId="10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181" fontId="9" fillId="42" borderId="14" xfId="87" applyNumberFormat="1" applyFont="1" applyFill="1" applyBorder="1" applyAlignment="1" applyProtection="1">
      <alignment horizontal="center" vertical="center"/>
      <protection/>
    </xf>
    <xf numFmtId="181" fontId="10" fillId="0" borderId="11" xfId="0" applyNumberFormat="1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left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left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/>
      <protection/>
    </xf>
    <xf numFmtId="0" fontId="18" fillId="0" borderId="11" xfId="0" applyFont="1" applyFill="1" applyBorder="1" applyAlignment="1" applyProtection="1">
      <alignment horizontal="center" vertical="center" wrapText="1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181" fontId="9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/>
      <protection/>
    </xf>
    <xf numFmtId="181" fontId="4" fillId="0" borderId="11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9" fillId="0" borderId="11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9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18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/>
      <protection/>
    </xf>
    <xf numFmtId="180" fontId="22" fillId="0" borderId="11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49" fontId="9" fillId="0" borderId="11" xfId="87" applyNumberFormat="1" applyFont="1" applyFill="1" applyBorder="1" applyAlignment="1" applyProtection="1">
      <alignment horizontal="left" vertical="center"/>
      <protection/>
    </xf>
    <xf numFmtId="3" fontId="9" fillId="0" borderId="18" xfId="87" applyNumberFormat="1" applyFont="1" applyFill="1" applyBorder="1" applyAlignment="1" applyProtection="1">
      <alignment horizontal="left" vertical="center"/>
      <protection/>
    </xf>
    <xf numFmtId="181" fontId="9" fillId="0" borderId="13" xfId="0" applyNumberFormat="1" applyFont="1" applyFill="1" applyBorder="1" applyAlignment="1" applyProtection="1">
      <alignment horizontal="center" vertical="center"/>
      <protection/>
    </xf>
    <xf numFmtId="181" fontId="9" fillId="0" borderId="11" xfId="87" applyNumberFormat="1" applyFont="1" applyFill="1" applyBorder="1" applyAlignment="1" applyProtection="1">
      <alignment horizontal="center" vertical="center"/>
      <protection/>
    </xf>
    <xf numFmtId="49" fontId="4" fillId="0" borderId="11" xfId="87" applyNumberFormat="1" applyFont="1" applyFill="1" applyBorder="1" applyAlignment="1" applyProtection="1">
      <alignment horizontal="left" vertical="center"/>
      <protection/>
    </xf>
    <xf numFmtId="3" fontId="4" fillId="0" borderId="11" xfId="87" applyNumberFormat="1" applyFont="1" applyFill="1" applyBorder="1" applyAlignment="1" applyProtection="1">
      <alignment horizontal="left" vertical="center"/>
      <protection/>
    </xf>
    <xf numFmtId="181" fontId="4" fillId="0" borderId="13" xfId="0" applyNumberFormat="1" applyFont="1" applyFill="1" applyBorder="1" applyAlignment="1" applyProtection="1">
      <alignment horizontal="center" vertical="center"/>
      <protection/>
    </xf>
    <xf numFmtId="3" fontId="4" fillId="0" borderId="18" xfId="87" applyNumberFormat="1" applyFont="1" applyFill="1" applyBorder="1" applyAlignment="1" applyProtection="1">
      <alignment horizontal="left" vertical="center"/>
      <protection/>
    </xf>
    <xf numFmtId="3" fontId="9" fillId="0" borderId="11" xfId="87" applyNumberFormat="1" applyFont="1" applyFill="1" applyBorder="1" applyAlignment="1" applyProtection="1">
      <alignment horizontal="left" vertical="center"/>
      <protection/>
    </xf>
    <xf numFmtId="181" fontId="4" fillId="0" borderId="11" xfId="87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182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181" fontId="4" fillId="0" borderId="11" xfId="0" applyNumberFormat="1" applyFont="1" applyFill="1" applyBorder="1" applyAlignment="1" applyProtection="1">
      <alignment horizontal="center" vertical="center" wrapText="1"/>
      <protection/>
    </xf>
    <xf numFmtId="1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181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3" fontId="4" fillId="0" borderId="12" xfId="0" applyNumberFormat="1" applyFont="1" applyFill="1" applyBorder="1" applyAlignment="1" applyProtection="1">
      <alignment horizontal="left" vertical="center" wrapText="1"/>
      <protection/>
    </xf>
    <xf numFmtId="181" fontId="4" fillId="0" borderId="14" xfId="0" applyNumberFormat="1" applyFont="1" applyFill="1" applyBorder="1" applyAlignment="1" applyProtection="1">
      <alignment horizontal="center" vertical="center" wrapText="1"/>
      <protection/>
    </xf>
    <xf numFmtId="3" fontId="4" fillId="0" borderId="11" xfId="87" applyNumberFormat="1" applyFont="1" applyFill="1" applyBorder="1" applyAlignment="1" applyProtection="1">
      <alignment horizontal="center" vertical="center" wrapText="1"/>
      <protection/>
    </xf>
    <xf numFmtId="181" fontId="4" fillId="0" borderId="11" xfId="0" applyNumberFormat="1" applyFont="1" applyFill="1" applyBorder="1" applyAlignment="1" applyProtection="1">
      <alignment horizontal="left" vertical="center"/>
      <protection/>
    </xf>
    <xf numFmtId="181" fontId="4" fillId="0" borderId="20" xfId="0" applyNumberFormat="1" applyFont="1" applyFill="1" applyBorder="1" applyAlignment="1" applyProtection="1">
      <alignment horizontal="center" vertical="center" wrapText="1"/>
      <protection/>
    </xf>
    <xf numFmtId="181" fontId="4" fillId="0" borderId="13" xfId="0" applyNumberFormat="1" applyFont="1" applyFill="1" applyBorder="1" applyAlignment="1" applyProtection="1">
      <alignment horizontal="center" vertical="center" wrapText="1"/>
      <protection/>
    </xf>
    <xf numFmtId="181" fontId="4" fillId="0" borderId="22" xfId="0" applyNumberFormat="1" applyFont="1" applyFill="1" applyBorder="1" applyAlignment="1" applyProtection="1">
      <alignment horizontal="center" vertical="center"/>
      <protection/>
    </xf>
    <xf numFmtId="181" fontId="4" fillId="0" borderId="11" xfId="0" applyNumberFormat="1" applyFont="1" applyFill="1" applyBorder="1" applyAlignment="1" applyProtection="1">
      <alignment horizontal="center" vertical="center" wrapText="1"/>
      <protection/>
    </xf>
    <xf numFmtId="10" fontId="4" fillId="0" borderId="11" xfId="0" applyNumberFormat="1" applyFont="1" applyFill="1" applyBorder="1" applyAlignment="1" applyProtection="1">
      <alignment horizontal="center" vertical="center"/>
      <protection/>
    </xf>
    <xf numFmtId="10" fontId="2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26" fillId="0" borderId="0" xfId="0" applyFont="1" applyFill="1" applyAlignment="1">
      <alignment/>
    </xf>
    <xf numFmtId="0" fontId="16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1" fillId="0" borderId="0" xfId="0" applyFont="1" applyFill="1" applyBorder="1" applyAlignment="1" applyProtection="1">
      <alignment horizontal="center" vertical="top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 applyProtection="1">
      <alignment vertical="center"/>
      <protection/>
    </xf>
    <xf numFmtId="181" fontId="9" fillId="0" borderId="11" xfId="0" applyNumberFormat="1" applyFont="1" applyFill="1" applyBorder="1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horizontal="center" vertical="center" wrapText="1"/>
      <protection/>
    </xf>
    <xf numFmtId="181" fontId="4" fillId="0" borderId="11" xfId="0" applyNumberFormat="1" applyFont="1" applyFill="1" applyBorder="1" applyAlignment="1" applyProtection="1">
      <alignment vertical="center"/>
      <protection/>
    </xf>
    <xf numFmtId="181" fontId="4" fillId="0" borderId="13" xfId="0" applyNumberFormat="1" applyFont="1" applyFill="1" applyBorder="1" applyAlignment="1" applyProtection="1">
      <alignment horizontal="center"/>
      <protection/>
    </xf>
    <xf numFmtId="181" fontId="4" fillId="0" borderId="13" xfId="0" applyNumberFormat="1" applyFont="1" applyFill="1" applyBorder="1" applyAlignment="1" applyProtection="1">
      <alignment vertical="center"/>
      <protection/>
    </xf>
    <xf numFmtId="181" fontId="4" fillId="0" borderId="11" xfId="0" applyNumberFormat="1" applyFont="1" applyFill="1" applyBorder="1" applyAlignment="1" applyProtection="1">
      <alignment horizontal="center"/>
      <protection/>
    </xf>
    <xf numFmtId="181" fontId="9" fillId="0" borderId="11" xfId="0" applyNumberFormat="1" applyFont="1" applyFill="1" applyBorder="1" applyAlignment="1" applyProtection="1">
      <alignment horizontal="center"/>
      <protection/>
    </xf>
    <xf numFmtId="181" fontId="4" fillId="0" borderId="22" xfId="0" applyNumberFormat="1" applyFont="1" applyFill="1" applyBorder="1" applyAlignment="1" applyProtection="1">
      <alignment horizontal="center"/>
      <protection/>
    </xf>
    <xf numFmtId="181" fontId="9" fillId="0" borderId="22" xfId="0" applyNumberFormat="1" applyFont="1" applyFill="1" applyBorder="1" applyAlignment="1" applyProtection="1">
      <alignment vertical="center"/>
      <protection/>
    </xf>
    <xf numFmtId="181" fontId="4" fillId="0" borderId="11" xfId="87" applyNumberFormat="1" applyFont="1" applyFill="1" applyBorder="1" applyAlignment="1" applyProtection="1">
      <alignment vertical="center"/>
      <protection/>
    </xf>
    <xf numFmtId="181" fontId="4" fillId="0" borderId="22" xfId="0" applyNumberFormat="1" applyFont="1" applyFill="1" applyBorder="1" applyAlignment="1" applyProtection="1">
      <alignment vertical="center"/>
      <protection/>
    </xf>
    <xf numFmtId="181" fontId="9" fillId="0" borderId="14" xfId="87" applyNumberFormat="1" applyFont="1" applyFill="1" applyBorder="1" applyAlignment="1" applyProtection="1">
      <alignment horizontal="center" vertical="center"/>
      <protection/>
    </xf>
    <xf numFmtId="181" fontId="4" fillId="0" borderId="14" xfId="0" applyNumberFormat="1" applyFont="1" applyFill="1" applyBorder="1" applyAlignment="1" applyProtection="1">
      <alignment horizontal="center"/>
      <protection/>
    </xf>
    <xf numFmtId="181" fontId="4" fillId="0" borderId="14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4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181" fontId="4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181" fontId="4" fillId="0" borderId="12" xfId="0" applyNumberFormat="1" applyFont="1" applyFill="1" applyBorder="1" applyAlignment="1" applyProtection="1">
      <alignment horizontal="center" vertical="center"/>
      <protection/>
    </xf>
    <xf numFmtId="181" fontId="9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181" fontId="4" fillId="0" borderId="12" xfId="0" applyNumberFormat="1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left"/>
      <protection/>
    </xf>
    <xf numFmtId="181" fontId="4" fillId="0" borderId="12" xfId="0" applyNumberFormat="1" applyFont="1" applyFill="1" applyBorder="1" applyAlignment="1" applyProtection="1">
      <alignment horizontal="right" vertical="center"/>
      <protection/>
    </xf>
    <xf numFmtId="181" fontId="4" fillId="0" borderId="12" xfId="0" applyNumberFormat="1" applyFont="1" applyFill="1" applyBorder="1" applyAlignment="1" applyProtection="1">
      <alignment vertical="center"/>
      <protection/>
    </xf>
    <xf numFmtId="183" fontId="4" fillId="0" borderId="12" xfId="0" applyNumberFormat="1" applyFont="1" applyFill="1" applyBorder="1" applyAlignment="1" applyProtection="1">
      <alignment horizontal="center" vertical="center"/>
      <protection/>
    </xf>
    <xf numFmtId="183" fontId="4" fillId="0" borderId="12" xfId="0" applyNumberFormat="1" applyFont="1" applyFill="1" applyBorder="1" applyAlignment="1" applyProtection="1">
      <alignment horizontal="right" vertical="center"/>
      <protection/>
    </xf>
    <xf numFmtId="183" fontId="4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/>
      <protection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20% - 着色 5" xfId="34"/>
    <cellStyle name="着色 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20% - 着色 6" xfId="76"/>
    <cellStyle name="着色 2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  <cellStyle name="常规_Sheet5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22">
      <selection activeCell="B23" sqref="B23"/>
    </sheetView>
  </sheetViews>
  <sheetFormatPr defaultColWidth="9.140625" defaultRowHeight="12.75" customHeight="1"/>
  <cols>
    <col min="1" max="1" width="27.57421875" style="64" customWidth="1"/>
    <col min="2" max="2" width="18.8515625" style="64" customWidth="1"/>
    <col min="3" max="3" width="34.57421875" style="64" customWidth="1"/>
    <col min="4" max="4" width="17.28125" style="171" customWidth="1"/>
    <col min="5" max="5" width="15.140625" style="64" customWidth="1"/>
    <col min="6" max="6" width="14.7109375" style="64" customWidth="1"/>
    <col min="7" max="7" width="9.140625" style="64" customWidth="1"/>
    <col min="8" max="16384" width="9.140625" style="66" customWidth="1"/>
  </cols>
  <sheetData>
    <row r="1" spans="1:6" s="64" customFormat="1" ht="31.5" customHeight="1">
      <c r="A1" s="67" t="s">
        <v>0</v>
      </c>
      <c r="B1" s="67"/>
      <c r="C1" s="67"/>
      <c r="D1" s="67"/>
      <c r="E1" s="67"/>
      <c r="F1" s="67"/>
    </row>
    <row r="2" spans="1:6" s="64" customFormat="1" ht="14.25" customHeight="1">
      <c r="A2" s="172" t="s">
        <v>1</v>
      </c>
      <c r="B2" s="172"/>
      <c r="C2" s="173"/>
      <c r="D2" s="174"/>
      <c r="E2" s="175"/>
      <c r="F2" s="175" t="s">
        <v>2</v>
      </c>
    </row>
    <row r="3" spans="1:6" s="64" customFormat="1" ht="19.5" customHeight="1">
      <c r="A3" s="176" t="s">
        <v>3</v>
      </c>
      <c r="B3" s="176"/>
      <c r="C3" s="176" t="s">
        <v>4</v>
      </c>
      <c r="D3" s="176"/>
      <c r="E3" s="176"/>
      <c r="F3" s="176"/>
    </row>
    <row r="4" spans="1:6" s="64" customFormat="1" ht="24" customHeight="1">
      <c r="A4" s="177" t="s">
        <v>5</v>
      </c>
      <c r="B4" s="177" t="s">
        <v>6</v>
      </c>
      <c r="C4" s="177" t="s">
        <v>7</v>
      </c>
      <c r="D4" s="177" t="s">
        <v>6</v>
      </c>
      <c r="E4" s="178" t="s">
        <v>8</v>
      </c>
      <c r="F4" s="178" t="s">
        <v>9</v>
      </c>
    </row>
    <row r="5" spans="1:6" s="64" customFormat="1" ht="24" customHeight="1">
      <c r="A5" s="179" t="s">
        <v>10</v>
      </c>
      <c r="B5" s="180">
        <f>B6</f>
        <v>3363795</v>
      </c>
      <c r="C5" s="181" t="s">
        <v>11</v>
      </c>
      <c r="D5" s="182">
        <f aca="true" t="shared" si="0" ref="D5:F5">SUM(D6:D34)</f>
        <v>3363795</v>
      </c>
      <c r="E5" s="182">
        <f t="shared" si="0"/>
        <v>3363795</v>
      </c>
      <c r="F5" s="182">
        <f t="shared" si="0"/>
        <v>0</v>
      </c>
    </row>
    <row r="6" spans="1:6" s="64" customFormat="1" ht="19.5" customHeight="1">
      <c r="A6" s="153" t="s">
        <v>12</v>
      </c>
      <c r="B6" s="180">
        <f>B7+B8</f>
        <v>3363795</v>
      </c>
      <c r="C6" s="154" t="s">
        <v>13</v>
      </c>
      <c r="D6" s="183"/>
      <c r="E6" s="180"/>
      <c r="F6" s="180"/>
    </row>
    <row r="7" spans="1:6" s="64" customFormat="1" ht="19.5" customHeight="1">
      <c r="A7" s="184" t="s">
        <v>14</v>
      </c>
      <c r="B7" s="180">
        <v>3363795</v>
      </c>
      <c r="C7" s="154" t="s">
        <v>15</v>
      </c>
      <c r="D7" s="183"/>
      <c r="E7" s="180"/>
      <c r="F7" s="180"/>
    </row>
    <row r="8" spans="1:6" s="64" customFormat="1" ht="19.5" customHeight="1">
      <c r="A8" s="184" t="s">
        <v>16</v>
      </c>
      <c r="B8" s="185"/>
      <c r="C8" s="154" t="s">
        <v>17</v>
      </c>
      <c r="D8" s="183"/>
      <c r="E8" s="180"/>
      <c r="F8" s="180"/>
    </row>
    <row r="9" spans="1:6" s="64" customFormat="1" ht="19.5" customHeight="1">
      <c r="A9" s="184"/>
      <c r="B9" s="185"/>
      <c r="C9" s="154" t="s">
        <v>18</v>
      </c>
      <c r="D9" s="183"/>
      <c r="E9" s="180"/>
      <c r="F9" s="180"/>
    </row>
    <row r="10" spans="1:6" s="64" customFormat="1" ht="19.5" customHeight="1">
      <c r="A10" s="184"/>
      <c r="B10" s="185"/>
      <c r="C10" s="154" t="s">
        <v>19</v>
      </c>
      <c r="D10" s="183"/>
      <c r="E10" s="180"/>
      <c r="F10" s="180"/>
    </row>
    <row r="11" spans="1:6" s="64" customFormat="1" ht="19.5" customHeight="1">
      <c r="A11" s="184"/>
      <c r="B11" s="185"/>
      <c r="C11" s="154" t="s">
        <v>20</v>
      </c>
      <c r="D11" s="182"/>
      <c r="E11" s="180"/>
      <c r="F11" s="180"/>
    </row>
    <row r="12" spans="1:6" s="64" customFormat="1" ht="19.5" customHeight="1">
      <c r="A12" s="184"/>
      <c r="B12" s="185"/>
      <c r="C12" s="154" t="s">
        <v>21</v>
      </c>
      <c r="D12" s="182"/>
      <c r="E12" s="180"/>
      <c r="F12" s="180"/>
    </row>
    <row r="13" spans="1:6" s="64" customFormat="1" ht="19.5" customHeight="1">
      <c r="A13" s="184"/>
      <c r="B13" s="185"/>
      <c r="C13" s="154" t="s">
        <v>22</v>
      </c>
      <c r="D13" s="182">
        <v>71122</v>
      </c>
      <c r="E13" s="180">
        <v>71122</v>
      </c>
      <c r="F13" s="180"/>
    </row>
    <row r="14" spans="1:6" s="64" customFormat="1" ht="19.5" customHeight="1">
      <c r="A14" s="184"/>
      <c r="B14" s="185"/>
      <c r="C14" s="154" t="s">
        <v>23</v>
      </c>
      <c r="D14" s="182"/>
      <c r="E14" s="180"/>
      <c r="F14" s="180"/>
    </row>
    <row r="15" spans="1:6" s="64" customFormat="1" ht="19.5" customHeight="1">
      <c r="A15" s="184"/>
      <c r="B15" s="185"/>
      <c r="C15" s="154" t="s">
        <v>24</v>
      </c>
      <c r="D15" s="182">
        <v>41779</v>
      </c>
      <c r="E15" s="180">
        <v>41779</v>
      </c>
      <c r="F15" s="180"/>
    </row>
    <row r="16" spans="1:6" s="64" customFormat="1" ht="19.5" customHeight="1">
      <c r="A16" s="184"/>
      <c r="B16" s="185"/>
      <c r="C16" s="154" t="s">
        <v>25</v>
      </c>
      <c r="D16" s="182">
        <v>2222000</v>
      </c>
      <c r="E16" s="180">
        <v>2222000</v>
      </c>
      <c r="F16" s="180"/>
    </row>
    <row r="17" spans="1:6" s="64" customFormat="1" ht="19.5" customHeight="1">
      <c r="A17" s="184"/>
      <c r="B17" s="185"/>
      <c r="C17" s="154" t="s">
        <v>26</v>
      </c>
      <c r="D17" s="182">
        <v>680779</v>
      </c>
      <c r="E17" s="182">
        <v>680779</v>
      </c>
      <c r="F17" s="180"/>
    </row>
    <row r="18" spans="1:6" s="64" customFormat="1" ht="19.5" customHeight="1">
      <c r="A18" s="186"/>
      <c r="B18" s="185"/>
      <c r="C18" s="154" t="s">
        <v>27</v>
      </c>
      <c r="D18" s="182">
        <v>218000</v>
      </c>
      <c r="E18" s="182">
        <v>218000</v>
      </c>
      <c r="F18" s="180"/>
    </row>
    <row r="19" spans="1:6" s="64" customFormat="1" ht="19.5" customHeight="1">
      <c r="A19" s="184"/>
      <c r="B19" s="185"/>
      <c r="C19" s="154" t="s">
        <v>28</v>
      </c>
      <c r="D19" s="182"/>
      <c r="E19" s="182"/>
      <c r="F19" s="180"/>
    </row>
    <row r="20" spans="1:6" s="64" customFormat="1" ht="19.5" customHeight="1">
      <c r="A20" s="184"/>
      <c r="B20" s="185"/>
      <c r="C20" s="154" t="s">
        <v>29</v>
      </c>
      <c r="D20" s="182"/>
      <c r="E20" s="182"/>
      <c r="F20" s="180"/>
    </row>
    <row r="21" spans="1:6" s="64" customFormat="1" ht="19.5" customHeight="1">
      <c r="A21" s="186"/>
      <c r="B21" s="187"/>
      <c r="C21" s="154" t="s">
        <v>30</v>
      </c>
      <c r="D21" s="182"/>
      <c r="E21" s="182"/>
      <c r="F21" s="180"/>
    </row>
    <row r="22" spans="1:6" s="64" customFormat="1" ht="19.5" customHeight="1">
      <c r="A22" s="184"/>
      <c r="B22" s="187"/>
      <c r="C22" s="154" t="s">
        <v>31</v>
      </c>
      <c r="D22" s="182"/>
      <c r="E22" s="182"/>
      <c r="F22" s="180"/>
    </row>
    <row r="23" spans="1:6" s="64" customFormat="1" ht="19.5" customHeight="1">
      <c r="A23" s="184"/>
      <c r="B23" s="187"/>
      <c r="C23" s="154" t="s">
        <v>32</v>
      </c>
      <c r="D23" s="182"/>
      <c r="E23" s="182"/>
      <c r="F23" s="180"/>
    </row>
    <row r="24" spans="1:6" s="64" customFormat="1" ht="19.5" customHeight="1">
      <c r="A24" s="184"/>
      <c r="B24" s="187"/>
      <c r="C24" s="154" t="s">
        <v>33</v>
      </c>
      <c r="D24" s="182">
        <v>80000</v>
      </c>
      <c r="E24" s="182">
        <v>80000</v>
      </c>
      <c r="F24" s="180"/>
    </row>
    <row r="25" spans="1:6" s="64" customFormat="1" ht="19.5" customHeight="1">
      <c r="A25" s="184"/>
      <c r="B25" s="187"/>
      <c r="C25" s="154" t="s">
        <v>34</v>
      </c>
      <c r="D25" s="182">
        <v>50115</v>
      </c>
      <c r="E25" s="182">
        <v>50115</v>
      </c>
      <c r="F25" s="180"/>
    </row>
    <row r="26" spans="1:6" s="64" customFormat="1" ht="19.5" customHeight="1">
      <c r="A26" s="184"/>
      <c r="B26" s="187"/>
      <c r="C26" s="154" t="s">
        <v>35</v>
      </c>
      <c r="D26" s="183"/>
      <c r="E26" s="182"/>
      <c r="F26" s="180"/>
    </row>
    <row r="27" spans="1:6" s="64" customFormat="1" ht="19.5" customHeight="1">
      <c r="A27" s="184"/>
      <c r="B27" s="187"/>
      <c r="C27" s="154" t="s">
        <v>36</v>
      </c>
      <c r="D27" s="183"/>
      <c r="E27" s="182"/>
      <c r="F27" s="180"/>
    </row>
    <row r="28" spans="1:6" s="64" customFormat="1" ht="19.5" customHeight="1">
      <c r="A28" s="184"/>
      <c r="B28" s="187"/>
      <c r="C28" s="154" t="s">
        <v>37</v>
      </c>
      <c r="D28" s="183"/>
      <c r="E28" s="182"/>
      <c r="F28" s="180"/>
    </row>
    <row r="29" spans="1:6" s="64" customFormat="1" ht="19.5" customHeight="1">
      <c r="A29" s="184"/>
      <c r="B29" s="187"/>
      <c r="C29" s="154" t="s">
        <v>38</v>
      </c>
      <c r="D29" s="183"/>
      <c r="E29" s="182"/>
      <c r="F29" s="180"/>
    </row>
    <row r="30" spans="1:6" s="64" customFormat="1" ht="19.5" customHeight="1">
      <c r="A30" s="184"/>
      <c r="B30" s="187"/>
      <c r="C30" s="154" t="s">
        <v>39</v>
      </c>
      <c r="D30" s="183"/>
      <c r="E30" s="182"/>
      <c r="F30" s="180"/>
    </row>
    <row r="31" spans="1:6" s="64" customFormat="1" ht="19.5" customHeight="1">
      <c r="A31" s="184"/>
      <c r="B31" s="187"/>
      <c r="C31" s="154" t="s">
        <v>40</v>
      </c>
      <c r="E31" s="182"/>
      <c r="F31" s="180"/>
    </row>
    <row r="32" spans="1:6" s="64" customFormat="1" ht="19.5" customHeight="1">
      <c r="A32" s="184"/>
      <c r="B32" s="187"/>
      <c r="C32" s="154" t="s">
        <v>41</v>
      </c>
      <c r="D32" s="183"/>
      <c r="E32" s="180"/>
      <c r="F32" s="180"/>
    </row>
    <row r="33" spans="1:6" s="64" customFormat="1" ht="19.5" customHeight="1">
      <c r="A33" s="184"/>
      <c r="B33" s="187"/>
      <c r="C33" s="154" t="s">
        <v>42</v>
      </c>
      <c r="D33" s="183"/>
      <c r="E33" s="180"/>
      <c r="F33" s="180"/>
    </row>
    <row r="34" spans="1:6" s="64" customFormat="1" ht="19.5" customHeight="1">
      <c r="A34" s="184"/>
      <c r="B34" s="187"/>
      <c r="C34" s="154" t="s">
        <v>43</v>
      </c>
      <c r="D34" s="183"/>
      <c r="E34" s="188"/>
      <c r="F34" s="180"/>
    </row>
    <row r="35" spans="1:6" s="64" customFormat="1" ht="19.5" customHeight="1">
      <c r="A35" s="181"/>
      <c r="B35" s="180"/>
      <c r="C35" s="89"/>
      <c r="D35" s="183"/>
      <c r="E35" s="182"/>
      <c r="F35" s="180"/>
    </row>
    <row r="36" spans="1:6" s="64" customFormat="1" ht="19.5" customHeight="1">
      <c r="A36" s="179" t="s">
        <v>44</v>
      </c>
      <c r="B36" s="180">
        <f aca="true" t="shared" si="1" ref="B36:F36">B37+B38</f>
        <v>10171652.15</v>
      </c>
      <c r="C36" s="181" t="s">
        <v>45</v>
      </c>
      <c r="D36" s="189">
        <f t="shared" si="1"/>
        <v>10171652.15</v>
      </c>
      <c r="E36" s="189">
        <f t="shared" si="1"/>
        <v>2896005.2</v>
      </c>
      <c r="F36" s="190">
        <f t="shared" si="1"/>
        <v>7275646.95</v>
      </c>
    </row>
    <row r="37" spans="1:6" s="64" customFormat="1" ht="19.5" customHeight="1">
      <c r="A37" s="184" t="s">
        <v>14</v>
      </c>
      <c r="B37" s="187">
        <v>2896005.2</v>
      </c>
      <c r="C37" s="184" t="s">
        <v>14</v>
      </c>
      <c r="D37" s="191">
        <f>E37</f>
        <v>2896005.2</v>
      </c>
      <c r="E37" s="180">
        <v>2896005.2</v>
      </c>
      <c r="F37" s="180"/>
    </row>
    <row r="38" spans="1:6" s="64" customFormat="1" ht="19.5" customHeight="1">
      <c r="A38" s="184" t="s">
        <v>16</v>
      </c>
      <c r="B38" s="187">
        <v>7275646.95</v>
      </c>
      <c r="C38" s="184" t="s">
        <v>16</v>
      </c>
      <c r="D38" s="191">
        <v>7275646.95</v>
      </c>
      <c r="E38" s="180"/>
      <c r="F38" s="180">
        <v>7275646.95</v>
      </c>
    </row>
    <row r="39" spans="1:6" s="64" customFormat="1" ht="19.5" customHeight="1">
      <c r="A39" s="176" t="s">
        <v>46</v>
      </c>
      <c r="B39" s="180">
        <f aca="true" t="shared" si="2" ref="B39:F39">B5+B36</f>
        <v>13535447.15</v>
      </c>
      <c r="C39" s="176" t="s">
        <v>47</v>
      </c>
      <c r="D39" s="189">
        <f t="shared" si="2"/>
        <v>13535447.15</v>
      </c>
      <c r="E39" s="180">
        <f t="shared" si="2"/>
        <v>6259800.2</v>
      </c>
      <c r="F39" s="180">
        <f t="shared" si="2"/>
        <v>7275646.95</v>
      </c>
    </row>
    <row r="40" spans="1:6" ht="12.75" customHeight="1">
      <c r="A40" s="68"/>
      <c r="B40" s="68"/>
      <c r="C40" s="68"/>
      <c r="D40" s="192"/>
      <c r="E40" s="68"/>
      <c r="F40" s="68"/>
    </row>
  </sheetData>
  <sheetProtection/>
  <mergeCells count="4">
    <mergeCell ref="A1:F1"/>
    <mergeCell ref="A2:B2"/>
    <mergeCell ref="A3:B3"/>
    <mergeCell ref="C3:F3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32"/>
  <sheetViews>
    <sheetView workbookViewId="0" topLeftCell="A7">
      <selection activeCell="D6" sqref="D6"/>
    </sheetView>
  </sheetViews>
  <sheetFormatPr defaultColWidth="9.140625" defaultRowHeight="12.75" customHeight="1"/>
  <cols>
    <col min="1" max="1" width="16.140625" style="64" customWidth="1"/>
    <col min="2" max="2" width="20.00390625" style="64" customWidth="1"/>
    <col min="3" max="3" width="15.57421875" style="64" customWidth="1"/>
    <col min="4" max="4" width="16.8515625" style="64" customWidth="1"/>
    <col min="5" max="5" width="14.421875" style="64" customWidth="1"/>
    <col min="6" max="6" width="13.28125" style="64" customWidth="1"/>
    <col min="7" max="7" width="11.140625" style="64" customWidth="1"/>
    <col min="8" max="8" width="11.28125" style="147" customWidth="1"/>
    <col min="9" max="9" width="10.140625" style="64" customWidth="1"/>
    <col min="10" max="16384" width="9.140625" style="66" customWidth="1"/>
  </cols>
  <sheetData>
    <row r="1" spans="1:9" s="64" customFormat="1" ht="31.5" customHeight="1">
      <c r="A1" s="148" t="s">
        <v>48</v>
      </c>
      <c r="B1" s="149"/>
      <c r="C1" s="149"/>
      <c r="D1" s="149"/>
      <c r="E1" s="149"/>
      <c r="F1" s="149"/>
      <c r="G1" s="149"/>
      <c r="H1" s="150"/>
      <c r="I1" s="149"/>
    </row>
    <row r="2" spans="1:9" s="64" customFormat="1" ht="21.75" customHeight="1">
      <c r="A2" s="151" t="s">
        <v>49</v>
      </c>
      <c r="B2" s="151"/>
      <c r="C2" s="151"/>
      <c r="D2" s="151"/>
      <c r="E2" s="151"/>
      <c r="F2" s="151"/>
      <c r="G2" s="151"/>
      <c r="H2" s="152"/>
      <c r="I2" s="151"/>
    </row>
    <row r="3" spans="1:9" s="64" customFormat="1" ht="22.5" customHeight="1">
      <c r="A3" s="153" t="s">
        <v>50</v>
      </c>
      <c r="B3" s="153"/>
      <c r="C3" s="153" t="s">
        <v>51</v>
      </c>
      <c r="D3" s="153" t="s">
        <v>52</v>
      </c>
      <c r="E3" s="153"/>
      <c r="F3" s="153"/>
      <c r="G3" s="153"/>
      <c r="H3" s="154"/>
      <c r="I3" s="153"/>
    </row>
    <row r="4" spans="1:9" s="64" customFormat="1" ht="31.5" customHeight="1">
      <c r="A4" s="153" t="s">
        <v>53</v>
      </c>
      <c r="B4" s="153" t="s">
        <v>54</v>
      </c>
      <c r="C4" s="153"/>
      <c r="D4" s="153" t="s">
        <v>12</v>
      </c>
      <c r="E4" s="153" t="s">
        <v>55</v>
      </c>
      <c r="F4" s="87" t="s">
        <v>56</v>
      </c>
      <c r="G4" s="87" t="s">
        <v>57</v>
      </c>
      <c r="H4" s="155" t="s">
        <v>58</v>
      </c>
      <c r="I4" s="87" t="s">
        <v>59</v>
      </c>
    </row>
    <row r="5" spans="1:9" s="64" customFormat="1" ht="20.25" customHeight="1">
      <c r="A5" s="128" t="s">
        <v>60</v>
      </c>
      <c r="B5" s="128" t="s">
        <v>60</v>
      </c>
      <c r="C5" s="128">
        <v>1</v>
      </c>
      <c r="D5" s="128">
        <v>2</v>
      </c>
      <c r="E5" s="128">
        <v>3</v>
      </c>
      <c r="F5" s="128">
        <v>4</v>
      </c>
      <c r="G5" s="128">
        <v>5</v>
      </c>
      <c r="H5" s="156">
        <v>6</v>
      </c>
      <c r="I5" s="128">
        <v>7</v>
      </c>
    </row>
    <row r="6" spans="1:9" s="145" customFormat="1" ht="21" customHeight="1">
      <c r="A6" s="72" t="s">
        <v>61</v>
      </c>
      <c r="B6" s="72"/>
      <c r="C6" s="26">
        <v>3363795</v>
      </c>
      <c r="D6" s="26">
        <v>3363795</v>
      </c>
      <c r="E6" s="26">
        <v>1383795</v>
      </c>
      <c r="F6" s="26">
        <v>0</v>
      </c>
      <c r="G6" s="26">
        <v>0</v>
      </c>
      <c r="H6" s="157">
        <v>1980000</v>
      </c>
      <c r="I6" s="26">
        <f>SUM(I9:I32)</f>
        <v>0</v>
      </c>
    </row>
    <row r="7" spans="1:9" s="64" customFormat="1" ht="21" customHeight="1">
      <c r="A7" s="25" t="s">
        <v>62</v>
      </c>
      <c r="B7" s="158" t="s">
        <v>63</v>
      </c>
      <c r="C7" s="106">
        <v>71122</v>
      </c>
      <c r="D7" s="106">
        <v>71122</v>
      </c>
      <c r="E7" s="106">
        <v>71122</v>
      </c>
      <c r="F7" s="112"/>
      <c r="G7" s="35"/>
      <c r="H7" s="159"/>
      <c r="I7" s="35"/>
    </row>
    <row r="8" spans="1:9" s="64" customFormat="1" ht="21" customHeight="1">
      <c r="A8" s="25" t="s">
        <v>64</v>
      </c>
      <c r="B8" s="158" t="s">
        <v>65</v>
      </c>
      <c r="C8" s="106">
        <v>71122</v>
      </c>
      <c r="D8" s="106">
        <v>71122</v>
      </c>
      <c r="E8" s="106">
        <v>71122</v>
      </c>
      <c r="F8" s="112"/>
      <c r="G8" s="35"/>
      <c r="H8" s="159"/>
      <c r="I8" s="35"/>
    </row>
    <row r="9" spans="1:9" ht="24" customHeight="1">
      <c r="A9" s="22" t="s">
        <v>66</v>
      </c>
      <c r="B9" s="23" t="s">
        <v>67</v>
      </c>
      <c r="C9" s="112">
        <v>71122</v>
      </c>
      <c r="D9" s="112">
        <v>71122</v>
      </c>
      <c r="E9" s="112">
        <v>71122</v>
      </c>
      <c r="F9" s="112"/>
      <c r="G9" s="160"/>
      <c r="H9" s="161"/>
      <c r="I9" s="160"/>
    </row>
    <row r="10" spans="1:9" ht="24" customHeight="1">
      <c r="A10" s="25" t="s">
        <v>68</v>
      </c>
      <c r="B10" s="26" t="s">
        <v>69</v>
      </c>
      <c r="C10" s="106">
        <v>41779</v>
      </c>
      <c r="D10" s="106">
        <v>41779</v>
      </c>
      <c r="E10" s="106">
        <v>41779</v>
      </c>
      <c r="F10" s="160"/>
      <c r="G10" s="160"/>
      <c r="H10" s="161"/>
      <c r="I10" s="160"/>
    </row>
    <row r="11" spans="1:9" ht="24" customHeight="1">
      <c r="A11" s="25" t="s">
        <v>70</v>
      </c>
      <c r="B11" s="26" t="s">
        <v>71</v>
      </c>
      <c r="C11" s="106">
        <v>41779</v>
      </c>
      <c r="D11" s="106">
        <v>41779</v>
      </c>
      <c r="E11" s="106">
        <v>41779</v>
      </c>
      <c r="F11" s="160"/>
      <c r="G11" s="160"/>
      <c r="H11" s="161"/>
      <c r="I11" s="160"/>
    </row>
    <row r="12" spans="1:9" ht="24" customHeight="1">
      <c r="A12" s="22" t="s">
        <v>72</v>
      </c>
      <c r="B12" s="23" t="s">
        <v>73</v>
      </c>
      <c r="C12" s="112">
        <v>34042</v>
      </c>
      <c r="D12" s="112">
        <v>34042</v>
      </c>
      <c r="E12" s="112">
        <v>34042</v>
      </c>
      <c r="F12" s="162"/>
      <c r="G12" s="162"/>
      <c r="H12" s="159"/>
      <c r="I12" s="162"/>
    </row>
    <row r="13" spans="1:9" ht="24" customHeight="1">
      <c r="A13" s="22" t="s">
        <v>74</v>
      </c>
      <c r="B13" s="23" t="s">
        <v>75</v>
      </c>
      <c r="C13" s="112">
        <v>7737</v>
      </c>
      <c r="D13" s="112">
        <v>7737</v>
      </c>
      <c r="E13" s="112">
        <v>7737</v>
      </c>
      <c r="F13" s="162"/>
      <c r="G13" s="162"/>
      <c r="H13" s="159"/>
      <c r="I13" s="162"/>
    </row>
    <row r="14" spans="1:9" s="146" customFormat="1" ht="24" customHeight="1">
      <c r="A14" s="28" t="s">
        <v>76</v>
      </c>
      <c r="B14" s="29" t="s">
        <v>77</v>
      </c>
      <c r="C14" s="106">
        <v>2222000</v>
      </c>
      <c r="D14" s="106">
        <v>2222000</v>
      </c>
      <c r="E14" s="106">
        <v>460000</v>
      </c>
      <c r="F14" s="163"/>
      <c r="G14" s="163"/>
      <c r="H14" s="157">
        <v>1762000</v>
      </c>
      <c r="I14" s="163"/>
    </row>
    <row r="15" spans="1:9" ht="24" customHeight="1">
      <c r="A15" s="22" t="s">
        <v>78</v>
      </c>
      <c r="B15" s="29" t="s">
        <v>79</v>
      </c>
      <c r="C15" s="106">
        <v>2222000</v>
      </c>
      <c r="D15" s="106">
        <v>2222000</v>
      </c>
      <c r="E15" s="106">
        <v>460000</v>
      </c>
      <c r="F15" s="163"/>
      <c r="G15" s="163"/>
      <c r="H15" s="157">
        <v>1762000</v>
      </c>
      <c r="I15" s="162"/>
    </row>
    <row r="16" spans="1:9" ht="24" customHeight="1">
      <c r="A16" s="22" t="s">
        <v>80</v>
      </c>
      <c r="B16" s="23" t="s">
        <v>81</v>
      </c>
      <c r="C16" s="112">
        <v>530000</v>
      </c>
      <c r="D16" s="106">
        <v>530000</v>
      </c>
      <c r="E16" s="112">
        <v>460000</v>
      </c>
      <c r="F16" s="162"/>
      <c r="G16" s="162"/>
      <c r="H16" s="159">
        <v>70000</v>
      </c>
      <c r="I16" s="162"/>
    </row>
    <row r="17" spans="1:9" ht="24" customHeight="1">
      <c r="A17" s="28" t="s">
        <v>82</v>
      </c>
      <c r="B17" s="29" t="s">
        <v>83</v>
      </c>
      <c r="C17" s="106">
        <v>1692000</v>
      </c>
      <c r="D17" s="106">
        <v>1692000</v>
      </c>
      <c r="E17" s="106"/>
      <c r="F17" s="163"/>
      <c r="G17" s="163"/>
      <c r="H17" s="157">
        <v>1692000</v>
      </c>
      <c r="I17" s="163"/>
    </row>
    <row r="18" spans="1:9" ht="24" customHeight="1">
      <c r="A18" s="22" t="s">
        <v>84</v>
      </c>
      <c r="B18" s="23" t="s">
        <v>85</v>
      </c>
      <c r="C18" s="112">
        <v>1692000</v>
      </c>
      <c r="D18" s="112">
        <v>1692000</v>
      </c>
      <c r="E18" s="112"/>
      <c r="F18" s="162"/>
      <c r="G18" s="162"/>
      <c r="H18" s="159">
        <v>1692000</v>
      </c>
      <c r="I18" s="162"/>
    </row>
    <row r="19" spans="1:9" ht="24" customHeight="1">
      <c r="A19" s="25" t="s">
        <v>86</v>
      </c>
      <c r="B19" s="26" t="s">
        <v>87</v>
      </c>
      <c r="C19" s="106">
        <v>680779</v>
      </c>
      <c r="D19" s="106">
        <v>680779</v>
      </c>
      <c r="E19" s="106">
        <v>680779</v>
      </c>
      <c r="F19" s="162"/>
      <c r="G19" s="162"/>
      <c r="H19" s="159"/>
      <c r="I19" s="162"/>
    </row>
    <row r="20" spans="1:9" ht="24" customHeight="1">
      <c r="A20" s="25" t="s">
        <v>88</v>
      </c>
      <c r="B20" s="26" t="s">
        <v>89</v>
      </c>
      <c r="C20" s="106">
        <v>680779</v>
      </c>
      <c r="D20" s="106">
        <v>680779</v>
      </c>
      <c r="E20" s="106">
        <v>680779</v>
      </c>
      <c r="F20" s="162"/>
      <c r="G20" s="162"/>
      <c r="H20" s="159"/>
      <c r="I20" s="162"/>
    </row>
    <row r="21" spans="1:9" ht="24" customHeight="1">
      <c r="A21" s="34" t="s">
        <v>90</v>
      </c>
      <c r="B21" s="35" t="s">
        <v>89</v>
      </c>
      <c r="C21" s="112">
        <v>680779</v>
      </c>
      <c r="D21" s="112">
        <v>680779</v>
      </c>
      <c r="E21" s="112">
        <v>680779</v>
      </c>
      <c r="F21" s="162"/>
      <c r="G21" s="162"/>
      <c r="H21" s="159"/>
      <c r="I21" s="162"/>
    </row>
    <row r="22" spans="1:9" ht="24" customHeight="1">
      <c r="A22" s="25" t="s">
        <v>91</v>
      </c>
      <c r="B22" s="26" t="s">
        <v>92</v>
      </c>
      <c r="C22" s="106">
        <v>218000</v>
      </c>
      <c r="D22" s="106">
        <v>218000</v>
      </c>
      <c r="E22" s="106"/>
      <c r="F22" s="164"/>
      <c r="G22" s="164"/>
      <c r="H22" s="165">
        <v>218000</v>
      </c>
      <c r="I22" s="164"/>
    </row>
    <row r="23" spans="1:9" ht="24" customHeight="1">
      <c r="A23" s="25" t="s">
        <v>93</v>
      </c>
      <c r="B23" s="29" t="s">
        <v>94</v>
      </c>
      <c r="C23" s="106">
        <v>218000</v>
      </c>
      <c r="D23" s="106">
        <v>218000</v>
      </c>
      <c r="E23" s="106"/>
      <c r="F23" s="164"/>
      <c r="G23" s="164"/>
      <c r="H23" s="165">
        <v>218000</v>
      </c>
      <c r="I23" s="164"/>
    </row>
    <row r="24" spans="1:9" ht="24" customHeight="1">
      <c r="A24" s="34" t="s">
        <v>95</v>
      </c>
      <c r="B24" s="23" t="s">
        <v>96</v>
      </c>
      <c r="C24" s="112">
        <v>38000</v>
      </c>
      <c r="D24" s="112">
        <v>38000</v>
      </c>
      <c r="E24" s="77"/>
      <c r="F24" s="164"/>
      <c r="G24" s="164"/>
      <c r="H24" s="166">
        <v>38000</v>
      </c>
      <c r="I24" s="164"/>
    </row>
    <row r="25" spans="1:9" ht="24" customHeight="1">
      <c r="A25" s="34" t="s">
        <v>97</v>
      </c>
      <c r="B25" s="23" t="s">
        <v>98</v>
      </c>
      <c r="C25" s="112">
        <v>78000</v>
      </c>
      <c r="D25" s="112">
        <v>78000</v>
      </c>
      <c r="E25" s="77"/>
      <c r="F25" s="164"/>
      <c r="G25" s="164"/>
      <c r="H25" s="166">
        <v>78000</v>
      </c>
      <c r="I25" s="164"/>
    </row>
    <row r="26" spans="1:9" ht="24" customHeight="1">
      <c r="A26" s="34" t="s">
        <v>99</v>
      </c>
      <c r="B26" s="23" t="s">
        <v>100</v>
      </c>
      <c r="C26" s="112">
        <v>102000</v>
      </c>
      <c r="D26" s="112">
        <v>102000</v>
      </c>
      <c r="E26" s="112"/>
      <c r="F26" s="164"/>
      <c r="G26" s="164"/>
      <c r="H26" s="167">
        <v>102000</v>
      </c>
      <c r="I26" s="164"/>
    </row>
    <row r="27" spans="1:9" ht="24" customHeight="1">
      <c r="A27" s="25" t="s">
        <v>101</v>
      </c>
      <c r="B27" s="26" t="s">
        <v>102</v>
      </c>
      <c r="C27" s="106">
        <v>80000</v>
      </c>
      <c r="D27" s="106">
        <v>80000</v>
      </c>
      <c r="E27" s="106">
        <v>80000</v>
      </c>
      <c r="F27" s="164"/>
      <c r="G27" s="164"/>
      <c r="H27" s="167"/>
      <c r="I27" s="164"/>
    </row>
    <row r="28" spans="1:9" ht="24" customHeight="1">
      <c r="A28" s="25" t="s">
        <v>103</v>
      </c>
      <c r="B28" s="29" t="s">
        <v>104</v>
      </c>
      <c r="C28" s="106">
        <v>80000</v>
      </c>
      <c r="D28" s="106">
        <v>80000</v>
      </c>
      <c r="E28" s="106">
        <v>80000</v>
      </c>
      <c r="F28" s="164"/>
      <c r="G28" s="164"/>
      <c r="H28" s="167"/>
      <c r="I28" s="164"/>
    </row>
    <row r="29" spans="1:9" ht="24" customHeight="1">
      <c r="A29" s="34" t="s">
        <v>105</v>
      </c>
      <c r="B29" s="23" t="s">
        <v>106</v>
      </c>
      <c r="C29" s="112">
        <v>80000</v>
      </c>
      <c r="D29" s="112">
        <v>80000</v>
      </c>
      <c r="E29" s="112">
        <v>80000</v>
      </c>
      <c r="F29" s="164"/>
      <c r="G29" s="164"/>
      <c r="H29" s="167"/>
      <c r="I29" s="164"/>
    </row>
    <row r="30" spans="1:9" ht="24" customHeight="1">
      <c r="A30" s="25">
        <v>221</v>
      </c>
      <c r="B30" s="26" t="s">
        <v>107</v>
      </c>
      <c r="C30" s="106">
        <v>50115</v>
      </c>
      <c r="D30" s="106">
        <v>50115</v>
      </c>
      <c r="E30" s="168">
        <v>50115</v>
      </c>
      <c r="F30" s="169"/>
      <c r="G30" s="169"/>
      <c r="H30" s="170"/>
      <c r="I30" s="169"/>
    </row>
    <row r="31" spans="1:9" ht="24" customHeight="1">
      <c r="A31" s="25" t="s">
        <v>108</v>
      </c>
      <c r="B31" s="26" t="s">
        <v>109</v>
      </c>
      <c r="C31" s="106">
        <v>50115</v>
      </c>
      <c r="D31" s="106">
        <v>50115</v>
      </c>
      <c r="E31" s="106">
        <v>50115</v>
      </c>
      <c r="F31" s="162"/>
      <c r="G31" s="162"/>
      <c r="H31" s="159"/>
      <c r="I31" s="162"/>
    </row>
    <row r="32" spans="1:9" ht="24.75" customHeight="1">
      <c r="A32" s="34" t="s">
        <v>110</v>
      </c>
      <c r="B32" s="35" t="s">
        <v>111</v>
      </c>
      <c r="C32" s="112">
        <v>50115</v>
      </c>
      <c r="D32" s="112">
        <v>50115</v>
      </c>
      <c r="E32" s="112">
        <v>50115</v>
      </c>
      <c r="F32" s="162"/>
      <c r="G32" s="162"/>
      <c r="H32" s="159"/>
      <c r="I32" s="162"/>
    </row>
  </sheetData>
  <sheetProtection/>
  <mergeCells count="6">
    <mergeCell ref="A1:I1"/>
    <mergeCell ref="A2:I2"/>
    <mergeCell ref="A3:B3"/>
    <mergeCell ref="D3:I3"/>
    <mergeCell ref="A6:B6"/>
    <mergeCell ref="C3:C4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34">
      <selection activeCell="C6" sqref="C6"/>
    </sheetView>
  </sheetViews>
  <sheetFormatPr defaultColWidth="9.140625" defaultRowHeight="12.75" customHeight="1"/>
  <cols>
    <col min="1" max="1" width="11.140625" style="51" customWidth="1"/>
    <col min="2" max="2" width="25.57421875" style="51" customWidth="1"/>
    <col min="3" max="3" width="17.421875" style="113" customWidth="1"/>
    <col min="4" max="4" width="17.421875" style="51" customWidth="1"/>
    <col min="5" max="5" width="16.140625" style="51" customWidth="1"/>
    <col min="6" max="6" width="14.00390625" style="114" customWidth="1"/>
    <col min="7" max="7" width="15.00390625" style="115" customWidth="1"/>
    <col min="8" max="8" width="12.00390625" style="51" customWidth="1"/>
    <col min="9" max="9" width="9.140625" style="51" customWidth="1"/>
    <col min="10" max="16384" width="9.140625" style="53" customWidth="1"/>
  </cols>
  <sheetData>
    <row r="1" spans="1:8" s="51" customFormat="1" ht="24.75" customHeight="1">
      <c r="A1" s="116" t="s">
        <v>112</v>
      </c>
      <c r="B1" s="116"/>
      <c r="C1" s="117"/>
      <c r="D1" s="116"/>
      <c r="E1" s="116"/>
      <c r="F1" s="116"/>
      <c r="G1" s="118"/>
      <c r="H1" s="116"/>
    </row>
    <row r="2" spans="1:8" s="51" customFormat="1" ht="21" customHeight="1">
      <c r="A2" s="119" t="s">
        <v>113</v>
      </c>
      <c r="B2" s="119"/>
      <c r="C2" s="120"/>
      <c r="D2" s="119"/>
      <c r="E2" s="119"/>
      <c r="F2" s="121"/>
      <c r="G2" s="56"/>
      <c r="H2" s="119"/>
    </row>
    <row r="3" spans="1:8" s="51" customFormat="1" ht="25.5" customHeight="1">
      <c r="A3" s="122" t="s">
        <v>50</v>
      </c>
      <c r="B3" s="122"/>
      <c r="C3" s="123" t="s">
        <v>114</v>
      </c>
      <c r="D3" s="122" t="s">
        <v>115</v>
      </c>
      <c r="E3" s="122"/>
      <c r="F3" s="122"/>
      <c r="G3" s="123" t="s">
        <v>116</v>
      </c>
      <c r="H3" s="123"/>
    </row>
    <row r="4" spans="1:8" s="51" customFormat="1" ht="12" customHeight="1">
      <c r="A4" s="122"/>
      <c r="B4" s="122"/>
      <c r="C4" s="123"/>
      <c r="D4" s="122" t="s">
        <v>61</v>
      </c>
      <c r="E4" s="56" t="s">
        <v>117</v>
      </c>
      <c r="F4" s="122" t="s">
        <v>118</v>
      </c>
      <c r="G4" s="123" t="s">
        <v>119</v>
      </c>
      <c r="H4" s="123" t="s">
        <v>120</v>
      </c>
    </row>
    <row r="5" spans="1:8" s="51" customFormat="1" ht="15" customHeight="1">
      <c r="A5" s="122" t="s">
        <v>121</v>
      </c>
      <c r="B5" s="122" t="s">
        <v>122</v>
      </c>
      <c r="C5" s="123"/>
      <c r="D5" s="122"/>
      <c r="E5" s="56"/>
      <c r="F5" s="122"/>
      <c r="G5" s="123"/>
      <c r="H5" s="123"/>
    </row>
    <row r="6" spans="1:8" s="51" customFormat="1" ht="21.75" customHeight="1">
      <c r="A6" s="124" t="s">
        <v>60</v>
      </c>
      <c r="B6" s="125" t="s">
        <v>60</v>
      </c>
      <c r="C6" s="126" t="s">
        <v>123</v>
      </c>
      <c r="D6" s="127">
        <v>2</v>
      </c>
      <c r="E6" s="127">
        <v>3</v>
      </c>
      <c r="F6" s="127">
        <v>4</v>
      </c>
      <c r="G6" s="128">
        <v>5</v>
      </c>
      <c r="H6" s="128">
        <v>6</v>
      </c>
    </row>
    <row r="7" spans="1:8" s="51" customFormat="1" ht="24.75" customHeight="1">
      <c r="A7" s="129" t="s">
        <v>61</v>
      </c>
      <c r="B7" s="129"/>
      <c r="C7" s="130">
        <f>C8+C11+C21+C28+C37+C47</f>
        <v>9306391.68</v>
      </c>
      <c r="D7" s="35">
        <f>D14+D17+D21+D34+D37+D44+D47</f>
        <v>3363795</v>
      </c>
      <c r="E7" s="35">
        <f>E14+E17+E21+E34+E44+E47</f>
        <v>823795</v>
      </c>
      <c r="F7" s="35">
        <f>F21+F34+F37+F44</f>
        <v>2540000</v>
      </c>
      <c r="G7" s="35">
        <f>D7-C7</f>
        <v>-5942596.68</v>
      </c>
      <c r="H7" s="131">
        <f>G7/C7</f>
        <v>-0.63855002930631</v>
      </c>
    </row>
    <row r="8" spans="1:8" s="51" customFormat="1" ht="24.75" customHeight="1">
      <c r="A8" s="129">
        <v>201</v>
      </c>
      <c r="B8" s="132" t="s">
        <v>124</v>
      </c>
      <c r="C8" s="133">
        <v>48438</v>
      </c>
      <c r="D8" s="35">
        <v>0</v>
      </c>
      <c r="E8" s="35">
        <v>0</v>
      </c>
      <c r="F8" s="35">
        <v>0</v>
      </c>
      <c r="G8" s="35">
        <f>D8-C8</f>
        <v>-48438</v>
      </c>
      <c r="H8" s="131">
        <f>G8/C8</f>
        <v>-1</v>
      </c>
    </row>
    <row r="9" spans="1:8" s="51" customFormat="1" ht="24.75" customHeight="1">
      <c r="A9" s="129">
        <v>20199</v>
      </c>
      <c r="B9" s="132" t="s">
        <v>125</v>
      </c>
      <c r="C9" s="133">
        <v>48438</v>
      </c>
      <c r="D9" s="35">
        <v>0</v>
      </c>
      <c r="E9" s="35">
        <v>0</v>
      </c>
      <c r="F9" s="35">
        <v>0</v>
      </c>
      <c r="G9" s="35">
        <f aca="true" t="shared" si="0" ref="G9:G49">D9-C9</f>
        <v>-48438</v>
      </c>
      <c r="H9" s="131">
        <f aca="true" t="shared" si="1" ref="H9:H49">G9/C9</f>
        <v>-1</v>
      </c>
    </row>
    <row r="10" spans="1:8" s="51" customFormat="1" ht="24.75" customHeight="1">
      <c r="A10" s="129">
        <v>2019999</v>
      </c>
      <c r="B10" s="134" t="s">
        <v>125</v>
      </c>
      <c r="C10" s="133">
        <v>48438</v>
      </c>
      <c r="D10" s="35">
        <v>0</v>
      </c>
      <c r="E10" s="35">
        <v>0</v>
      </c>
      <c r="F10" s="35">
        <v>0</v>
      </c>
      <c r="G10" s="35">
        <f t="shared" si="0"/>
        <v>-48438</v>
      </c>
      <c r="H10" s="131">
        <f t="shared" si="1"/>
        <v>-1</v>
      </c>
    </row>
    <row r="11" spans="1:8" s="51" customFormat="1" ht="24.75" customHeight="1">
      <c r="A11" s="129">
        <v>204</v>
      </c>
      <c r="B11" s="132" t="s">
        <v>126</v>
      </c>
      <c r="C11" s="133">
        <v>138000</v>
      </c>
      <c r="D11" s="35">
        <v>0</v>
      </c>
      <c r="E11" s="35">
        <v>0</v>
      </c>
      <c r="F11" s="35">
        <v>0</v>
      </c>
      <c r="G11" s="35">
        <f t="shared" si="0"/>
        <v>-138000</v>
      </c>
      <c r="H11" s="131">
        <f t="shared" si="1"/>
        <v>-1</v>
      </c>
    </row>
    <row r="12" spans="1:8" s="51" customFormat="1" ht="24.75" customHeight="1">
      <c r="A12" s="129">
        <v>20499</v>
      </c>
      <c r="B12" s="132" t="s">
        <v>127</v>
      </c>
      <c r="C12" s="133">
        <v>138000</v>
      </c>
      <c r="D12" s="35">
        <v>0</v>
      </c>
      <c r="E12" s="35">
        <v>0</v>
      </c>
      <c r="F12" s="35">
        <v>0</v>
      </c>
      <c r="G12" s="35">
        <f t="shared" si="0"/>
        <v>-138000</v>
      </c>
      <c r="H12" s="131">
        <f t="shared" si="1"/>
        <v>-1</v>
      </c>
    </row>
    <row r="13" spans="1:8" s="51" customFormat="1" ht="24.75" customHeight="1">
      <c r="A13" s="129">
        <v>2049901</v>
      </c>
      <c r="B13" s="134" t="s">
        <v>127</v>
      </c>
      <c r="C13" s="133">
        <v>138000</v>
      </c>
      <c r="D13" s="35">
        <v>0</v>
      </c>
      <c r="E13" s="35">
        <v>0</v>
      </c>
      <c r="F13" s="35">
        <v>0</v>
      </c>
      <c r="G13" s="35">
        <f t="shared" si="0"/>
        <v>-138000</v>
      </c>
      <c r="H13" s="131">
        <f t="shared" si="1"/>
        <v>-1</v>
      </c>
    </row>
    <row r="14" spans="1:8" s="51" customFormat="1" ht="24.75" customHeight="1">
      <c r="A14" s="34" t="s">
        <v>62</v>
      </c>
      <c r="B14" s="135" t="s">
        <v>63</v>
      </c>
      <c r="C14" s="136">
        <v>0</v>
      </c>
      <c r="D14" s="112">
        <v>71122</v>
      </c>
      <c r="E14" s="112">
        <v>71122</v>
      </c>
      <c r="F14" s="35">
        <v>0</v>
      </c>
      <c r="G14" s="35">
        <f t="shared" si="0"/>
        <v>71122</v>
      </c>
      <c r="H14" s="35">
        <v>0</v>
      </c>
    </row>
    <row r="15" spans="1:8" s="51" customFormat="1" ht="24.75" customHeight="1">
      <c r="A15" s="34" t="s">
        <v>64</v>
      </c>
      <c r="B15" s="135" t="s">
        <v>65</v>
      </c>
      <c r="C15" s="136">
        <v>0</v>
      </c>
      <c r="D15" s="112">
        <v>71122</v>
      </c>
      <c r="E15" s="112">
        <v>71122</v>
      </c>
      <c r="F15" s="35">
        <v>0</v>
      </c>
      <c r="G15" s="35">
        <f t="shared" si="0"/>
        <v>71122</v>
      </c>
      <c r="H15" s="35">
        <v>0</v>
      </c>
    </row>
    <row r="16" spans="1:8" s="51" customFormat="1" ht="24" customHeight="1">
      <c r="A16" s="22" t="s">
        <v>66</v>
      </c>
      <c r="B16" s="137" t="s">
        <v>67</v>
      </c>
      <c r="C16" s="136">
        <v>0</v>
      </c>
      <c r="D16" s="112">
        <v>71122</v>
      </c>
      <c r="E16" s="112">
        <v>71122</v>
      </c>
      <c r="F16" s="35">
        <v>0</v>
      </c>
      <c r="G16" s="35">
        <f t="shared" si="0"/>
        <v>71122</v>
      </c>
      <c r="H16" s="35">
        <v>0</v>
      </c>
    </row>
    <row r="17" spans="1:8" ht="24" customHeight="1">
      <c r="A17" s="34" t="s">
        <v>68</v>
      </c>
      <c r="B17" s="138" t="s">
        <v>69</v>
      </c>
      <c r="C17" s="130">
        <v>0</v>
      </c>
      <c r="D17" s="112">
        <v>41779</v>
      </c>
      <c r="E17" s="112">
        <v>41779</v>
      </c>
      <c r="F17" s="35">
        <v>0</v>
      </c>
      <c r="G17" s="35">
        <f t="shared" si="0"/>
        <v>41779</v>
      </c>
      <c r="H17" s="35">
        <v>0</v>
      </c>
    </row>
    <row r="18" spans="1:8" ht="24" customHeight="1">
      <c r="A18" s="34" t="s">
        <v>70</v>
      </c>
      <c r="B18" s="138" t="s">
        <v>71</v>
      </c>
      <c r="C18" s="130">
        <v>0</v>
      </c>
      <c r="D18" s="112">
        <f>D19+D20</f>
        <v>41779</v>
      </c>
      <c r="E18" s="112">
        <f>E19+E20</f>
        <v>41779</v>
      </c>
      <c r="F18" s="35">
        <v>0</v>
      </c>
      <c r="G18" s="35">
        <f t="shared" si="0"/>
        <v>41779</v>
      </c>
      <c r="H18" s="35">
        <v>0</v>
      </c>
    </row>
    <row r="19" spans="1:8" ht="24" customHeight="1">
      <c r="A19" s="22" t="s">
        <v>72</v>
      </c>
      <c r="B19" s="23" t="s">
        <v>73</v>
      </c>
      <c r="C19" s="130">
        <v>0</v>
      </c>
      <c r="D19" s="112">
        <v>34042</v>
      </c>
      <c r="E19" s="112">
        <v>34042</v>
      </c>
      <c r="F19" s="35">
        <v>0</v>
      </c>
      <c r="G19" s="35">
        <f t="shared" si="0"/>
        <v>34042</v>
      </c>
      <c r="H19" s="35">
        <v>0</v>
      </c>
    </row>
    <row r="20" spans="1:8" ht="24" customHeight="1">
      <c r="A20" s="22" t="s">
        <v>74</v>
      </c>
      <c r="B20" s="23" t="s">
        <v>75</v>
      </c>
      <c r="C20" s="130">
        <v>0</v>
      </c>
      <c r="D20" s="112">
        <v>7737</v>
      </c>
      <c r="E20" s="112">
        <v>7737</v>
      </c>
      <c r="F20" s="35">
        <v>0</v>
      </c>
      <c r="G20" s="35">
        <f t="shared" si="0"/>
        <v>7737</v>
      </c>
      <c r="H20" s="35">
        <v>0</v>
      </c>
    </row>
    <row r="21" spans="1:8" ht="24" customHeight="1">
      <c r="A21" s="22" t="s">
        <v>76</v>
      </c>
      <c r="B21" s="108" t="s">
        <v>77</v>
      </c>
      <c r="C21" s="130">
        <v>2349555.7</v>
      </c>
      <c r="D21" s="112">
        <f aca="true" t="shared" si="2" ref="D21:F21">D23+D25</f>
        <v>2222000</v>
      </c>
      <c r="E21" s="35">
        <v>0</v>
      </c>
      <c r="F21" s="35">
        <f t="shared" si="2"/>
        <v>2222000</v>
      </c>
      <c r="G21" s="35">
        <f t="shared" si="0"/>
        <v>-127555.70000000019</v>
      </c>
      <c r="H21" s="131">
        <f t="shared" si="1"/>
        <v>-0.05428928541681313</v>
      </c>
    </row>
    <row r="22" spans="1:8" ht="24" customHeight="1">
      <c r="A22" s="22" t="s">
        <v>78</v>
      </c>
      <c r="B22" s="108" t="s">
        <v>79</v>
      </c>
      <c r="C22" s="130">
        <v>2349555.7</v>
      </c>
      <c r="D22" s="112">
        <v>530000</v>
      </c>
      <c r="E22" s="35">
        <v>0</v>
      </c>
      <c r="F22" s="35">
        <f>F23+F25</f>
        <v>2222000</v>
      </c>
      <c r="G22" s="35">
        <f t="shared" si="0"/>
        <v>-1819555.7000000002</v>
      </c>
      <c r="H22" s="131">
        <f t="shared" si="1"/>
        <v>-0.7744254371156215</v>
      </c>
    </row>
    <row r="23" spans="1:9" ht="24" customHeight="1">
      <c r="A23" s="22" t="s">
        <v>80</v>
      </c>
      <c r="B23" s="23" t="s">
        <v>81</v>
      </c>
      <c r="C23" s="130">
        <v>162200.8</v>
      </c>
      <c r="D23" s="112">
        <v>530000</v>
      </c>
      <c r="E23" s="35">
        <v>0</v>
      </c>
      <c r="F23" s="35">
        <v>530000</v>
      </c>
      <c r="G23" s="35">
        <f t="shared" si="0"/>
        <v>367799.2</v>
      </c>
      <c r="H23" s="131">
        <f t="shared" si="1"/>
        <v>2.267554783946812</v>
      </c>
      <c r="I23" s="144"/>
    </row>
    <row r="24" spans="1:8" ht="24" customHeight="1">
      <c r="A24" s="22" t="s">
        <v>128</v>
      </c>
      <c r="B24" s="23" t="s">
        <v>129</v>
      </c>
      <c r="C24" s="139">
        <v>174689.9</v>
      </c>
      <c r="D24" s="35">
        <v>0</v>
      </c>
      <c r="E24" s="35">
        <v>0</v>
      </c>
      <c r="F24" s="35">
        <v>0</v>
      </c>
      <c r="G24" s="35">
        <f t="shared" si="0"/>
        <v>-174689.9</v>
      </c>
      <c r="H24" s="131">
        <f t="shared" si="1"/>
        <v>-1</v>
      </c>
    </row>
    <row r="25" spans="1:8" ht="24" customHeight="1">
      <c r="A25" s="22" t="s">
        <v>84</v>
      </c>
      <c r="B25" s="23" t="s">
        <v>85</v>
      </c>
      <c r="C25" s="140">
        <v>1775000</v>
      </c>
      <c r="D25" s="112">
        <v>1692000</v>
      </c>
      <c r="E25" s="35">
        <v>0</v>
      </c>
      <c r="F25" s="35">
        <v>1692000</v>
      </c>
      <c r="G25" s="35">
        <f t="shared" si="0"/>
        <v>-83000</v>
      </c>
      <c r="H25" s="131">
        <f t="shared" si="1"/>
        <v>-0.04676056338028169</v>
      </c>
    </row>
    <row r="26" spans="1:8" ht="24" customHeight="1">
      <c r="A26" s="22" t="s">
        <v>130</v>
      </c>
      <c r="B26" s="108" t="s">
        <v>131</v>
      </c>
      <c r="C26" s="139">
        <v>237665</v>
      </c>
      <c r="D26" s="35">
        <v>0</v>
      </c>
      <c r="E26" s="35">
        <v>0</v>
      </c>
      <c r="F26" s="35">
        <v>0</v>
      </c>
      <c r="G26" s="35">
        <f t="shared" si="0"/>
        <v>-237665</v>
      </c>
      <c r="H26" s="131">
        <f t="shared" si="1"/>
        <v>-1</v>
      </c>
    </row>
    <row r="27" spans="1:8" ht="24" customHeight="1">
      <c r="A27" s="22" t="s">
        <v>132</v>
      </c>
      <c r="B27" s="23" t="s">
        <v>133</v>
      </c>
      <c r="C27" s="139">
        <v>237665</v>
      </c>
      <c r="D27" s="35">
        <v>0</v>
      </c>
      <c r="E27" s="35">
        <v>0</v>
      </c>
      <c r="F27" s="35">
        <v>0</v>
      </c>
      <c r="G27" s="35">
        <f t="shared" si="0"/>
        <v>-237665</v>
      </c>
      <c r="H27" s="131">
        <f t="shared" si="1"/>
        <v>-1</v>
      </c>
    </row>
    <row r="28" spans="1:8" ht="24" customHeight="1">
      <c r="A28" s="22" t="s">
        <v>86</v>
      </c>
      <c r="B28" s="108" t="s">
        <v>87</v>
      </c>
      <c r="C28" s="139">
        <f>C29+C32+C34</f>
        <v>4322460.98</v>
      </c>
      <c r="D28" s="35">
        <v>0</v>
      </c>
      <c r="E28" s="35">
        <v>0</v>
      </c>
      <c r="F28" s="35">
        <v>0</v>
      </c>
      <c r="G28" s="35">
        <f t="shared" si="0"/>
        <v>-4322460.98</v>
      </c>
      <c r="H28" s="131">
        <f t="shared" si="1"/>
        <v>-1</v>
      </c>
    </row>
    <row r="29" spans="1:8" ht="24" customHeight="1">
      <c r="A29" s="22" t="s">
        <v>134</v>
      </c>
      <c r="B29" s="108" t="s">
        <v>135</v>
      </c>
      <c r="C29" s="139">
        <f>C30+C31</f>
        <v>523911.24</v>
      </c>
      <c r="D29" s="35">
        <v>0</v>
      </c>
      <c r="E29" s="35">
        <v>0</v>
      </c>
      <c r="F29" s="35">
        <v>0</v>
      </c>
      <c r="G29" s="35">
        <f t="shared" si="0"/>
        <v>-523911.24</v>
      </c>
      <c r="H29" s="131">
        <f t="shared" si="1"/>
        <v>-1</v>
      </c>
    </row>
    <row r="30" spans="1:8" ht="24" customHeight="1">
      <c r="A30" s="22" t="s">
        <v>136</v>
      </c>
      <c r="B30" s="23" t="s">
        <v>137</v>
      </c>
      <c r="C30" s="139">
        <v>391098.74</v>
      </c>
      <c r="D30" s="35">
        <v>0</v>
      </c>
      <c r="E30" s="35">
        <v>0</v>
      </c>
      <c r="F30" s="35">
        <v>0</v>
      </c>
      <c r="G30" s="35">
        <f t="shared" si="0"/>
        <v>-391098.74</v>
      </c>
      <c r="H30" s="131">
        <f t="shared" si="1"/>
        <v>-1</v>
      </c>
    </row>
    <row r="31" spans="1:8" ht="24" customHeight="1">
      <c r="A31" s="22" t="s">
        <v>138</v>
      </c>
      <c r="B31" s="23" t="s">
        <v>139</v>
      </c>
      <c r="C31" s="139">
        <v>132812.5</v>
      </c>
      <c r="D31" s="35">
        <v>0</v>
      </c>
      <c r="E31" s="35">
        <v>0</v>
      </c>
      <c r="F31" s="35">
        <v>0</v>
      </c>
      <c r="G31" s="35">
        <f t="shared" si="0"/>
        <v>-132812.5</v>
      </c>
      <c r="H31" s="131">
        <f t="shared" si="1"/>
        <v>-1</v>
      </c>
    </row>
    <row r="32" spans="1:8" ht="24" customHeight="1">
      <c r="A32" s="22" t="s">
        <v>140</v>
      </c>
      <c r="B32" s="108" t="s">
        <v>141</v>
      </c>
      <c r="C32" s="139">
        <v>47921.01</v>
      </c>
      <c r="D32" s="35">
        <v>0</v>
      </c>
      <c r="E32" s="35">
        <v>0</v>
      </c>
      <c r="F32" s="35">
        <v>0</v>
      </c>
      <c r="G32" s="35">
        <f t="shared" si="0"/>
        <v>-47921.01</v>
      </c>
      <c r="H32" s="131">
        <f t="shared" si="1"/>
        <v>-1</v>
      </c>
    </row>
    <row r="33" spans="1:8" ht="24" customHeight="1">
      <c r="A33" s="22" t="s">
        <v>142</v>
      </c>
      <c r="B33" s="23" t="s">
        <v>143</v>
      </c>
      <c r="C33" s="139">
        <v>47921.01</v>
      </c>
      <c r="D33" s="35">
        <v>0</v>
      </c>
      <c r="E33" s="35">
        <v>0</v>
      </c>
      <c r="F33" s="35">
        <v>0</v>
      </c>
      <c r="G33" s="35">
        <f t="shared" si="0"/>
        <v>-47921.01</v>
      </c>
      <c r="H33" s="131">
        <f t="shared" si="1"/>
        <v>-1</v>
      </c>
    </row>
    <row r="34" spans="1:8" ht="24" customHeight="1">
      <c r="A34" s="34" t="s">
        <v>86</v>
      </c>
      <c r="B34" s="138" t="s">
        <v>89</v>
      </c>
      <c r="C34" s="130">
        <v>3750628.73</v>
      </c>
      <c r="D34" s="112">
        <f>D35</f>
        <v>680779</v>
      </c>
      <c r="E34" s="112">
        <f>E35</f>
        <v>660779</v>
      </c>
      <c r="F34" s="35">
        <v>20000</v>
      </c>
      <c r="G34" s="35">
        <f t="shared" si="0"/>
        <v>-3069849.73</v>
      </c>
      <c r="H34" s="131">
        <f t="shared" si="1"/>
        <v>-0.8184893656483029</v>
      </c>
    </row>
    <row r="35" spans="1:8" ht="24" customHeight="1">
      <c r="A35" s="34" t="s">
        <v>88</v>
      </c>
      <c r="B35" s="138" t="s">
        <v>89</v>
      </c>
      <c r="C35" s="130">
        <v>3750628.73</v>
      </c>
      <c r="D35" s="112">
        <f>D36</f>
        <v>680779</v>
      </c>
      <c r="E35" s="112">
        <f>E36</f>
        <v>660779</v>
      </c>
      <c r="F35" s="35">
        <v>20000</v>
      </c>
      <c r="G35" s="35">
        <f t="shared" si="0"/>
        <v>-3069849.73</v>
      </c>
      <c r="H35" s="131">
        <f t="shared" si="1"/>
        <v>-0.8184893656483029</v>
      </c>
    </row>
    <row r="36" spans="1:8" ht="24" customHeight="1">
      <c r="A36" s="34" t="s">
        <v>90</v>
      </c>
      <c r="B36" s="35" t="s">
        <v>89</v>
      </c>
      <c r="C36" s="130">
        <v>3750628.73</v>
      </c>
      <c r="D36" s="112">
        <v>680779</v>
      </c>
      <c r="E36" s="112">
        <v>660779</v>
      </c>
      <c r="F36" s="35">
        <v>20000</v>
      </c>
      <c r="G36" s="35">
        <f t="shared" si="0"/>
        <v>-3069849.73</v>
      </c>
      <c r="H36" s="131">
        <f t="shared" si="1"/>
        <v>-0.8184893656483029</v>
      </c>
    </row>
    <row r="37" spans="1:8" ht="24" customHeight="1">
      <c r="A37" s="34" t="s">
        <v>91</v>
      </c>
      <c r="B37" s="138" t="s">
        <v>92</v>
      </c>
      <c r="C37" s="130">
        <v>2444962</v>
      </c>
      <c r="D37" s="112">
        <f>D38+0</f>
        <v>218000</v>
      </c>
      <c r="E37" s="35">
        <v>0</v>
      </c>
      <c r="F37" s="141">
        <v>218000</v>
      </c>
      <c r="G37" s="35">
        <f t="shared" si="0"/>
        <v>-2226962</v>
      </c>
      <c r="H37" s="131">
        <f t="shared" si="1"/>
        <v>-0.910837060044287</v>
      </c>
    </row>
    <row r="38" spans="1:8" ht="24" customHeight="1">
      <c r="A38" s="34" t="s">
        <v>93</v>
      </c>
      <c r="B38" s="108" t="s">
        <v>94</v>
      </c>
      <c r="C38" s="130">
        <v>2444962.48</v>
      </c>
      <c r="D38" s="112">
        <f>D39+D40+D43</f>
        <v>218000</v>
      </c>
      <c r="E38" s="35">
        <v>0</v>
      </c>
      <c r="F38" s="141">
        <f>F39+F40+F43</f>
        <v>218000</v>
      </c>
      <c r="G38" s="35">
        <f t="shared" si="0"/>
        <v>-2226962.48</v>
      </c>
      <c r="H38" s="131">
        <f t="shared" si="1"/>
        <v>-0.9108370775489365</v>
      </c>
    </row>
    <row r="39" spans="1:8" ht="24" customHeight="1">
      <c r="A39" s="34" t="s">
        <v>95</v>
      </c>
      <c r="B39" s="23" t="s">
        <v>96</v>
      </c>
      <c r="C39" s="130">
        <v>341962.48</v>
      </c>
      <c r="D39" s="112">
        <v>38000</v>
      </c>
      <c r="E39" s="35">
        <v>0</v>
      </c>
      <c r="F39" s="112">
        <v>38000</v>
      </c>
      <c r="G39" s="35">
        <f t="shared" si="0"/>
        <v>-303962.48</v>
      </c>
      <c r="H39" s="131">
        <f t="shared" si="1"/>
        <v>-0.8888766978178425</v>
      </c>
    </row>
    <row r="40" spans="1:8" ht="24" customHeight="1">
      <c r="A40" s="34" t="s">
        <v>97</v>
      </c>
      <c r="B40" s="23" t="s">
        <v>98</v>
      </c>
      <c r="C40" s="130">
        <v>78000</v>
      </c>
      <c r="D40" s="112">
        <v>78000</v>
      </c>
      <c r="E40" s="35">
        <v>0</v>
      </c>
      <c r="F40" s="112">
        <v>78000</v>
      </c>
      <c r="G40" s="35">
        <f t="shared" si="0"/>
        <v>0</v>
      </c>
      <c r="H40" s="131">
        <f t="shared" si="1"/>
        <v>0</v>
      </c>
    </row>
    <row r="41" spans="1:8" ht="24" customHeight="1">
      <c r="A41" s="34" t="s">
        <v>144</v>
      </c>
      <c r="B41" s="23" t="s">
        <v>145</v>
      </c>
      <c r="C41" s="130">
        <v>85000</v>
      </c>
      <c r="D41" s="35">
        <v>0</v>
      </c>
      <c r="E41" s="35">
        <v>0</v>
      </c>
      <c r="F41" s="35">
        <v>0</v>
      </c>
      <c r="G41" s="35">
        <f t="shared" si="0"/>
        <v>-85000</v>
      </c>
      <c r="H41" s="131">
        <f t="shared" si="1"/>
        <v>-1</v>
      </c>
    </row>
    <row r="42" spans="1:8" ht="24" customHeight="1">
      <c r="A42" s="34" t="s">
        <v>146</v>
      </c>
      <c r="B42" s="23" t="s">
        <v>147</v>
      </c>
      <c r="C42" s="130">
        <v>1940000</v>
      </c>
      <c r="D42" s="35">
        <v>0</v>
      </c>
      <c r="E42" s="35">
        <v>0</v>
      </c>
      <c r="F42" s="35">
        <v>0</v>
      </c>
      <c r="G42" s="35">
        <f t="shared" si="0"/>
        <v>-1940000</v>
      </c>
      <c r="H42" s="131">
        <f t="shared" si="1"/>
        <v>-1</v>
      </c>
    </row>
    <row r="43" spans="1:8" ht="24" customHeight="1">
      <c r="A43" s="34" t="s">
        <v>99</v>
      </c>
      <c r="B43" s="23" t="s">
        <v>100</v>
      </c>
      <c r="C43" s="130">
        <v>0</v>
      </c>
      <c r="D43" s="112">
        <v>102000</v>
      </c>
      <c r="E43" s="35">
        <v>0</v>
      </c>
      <c r="F43" s="141">
        <v>102000</v>
      </c>
      <c r="G43" s="35">
        <f t="shared" si="0"/>
        <v>102000</v>
      </c>
      <c r="H43" s="35">
        <v>0</v>
      </c>
    </row>
    <row r="44" spans="1:8" ht="24" customHeight="1">
      <c r="A44" s="34" t="s">
        <v>101</v>
      </c>
      <c r="B44" s="138" t="s">
        <v>102</v>
      </c>
      <c r="C44" s="136">
        <v>0</v>
      </c>
      <c r="D44" s="112">
        <f>D45+0</f>
        <v>80000</v>
      </c>
      <c r="E44" s="35">
        <v>0</v>
      </c>
      <c r="F44" s="141">
        <v>80000</v>
      </c>
      <c r="G44" s="35">
        <f t="shared" si="0"/>
        <v>80000</v>
      </c>
      <c r="H44" s="35">
        <v>0</v>
      </c>
    </row>
    <row r="45" spans="1:8" ht="24" customHeight="1">
      <c r="A45" s="34" t="s">
        <v>103</v>
      </c>
      <c r="B45" s="108" t="s">
        <v>104</v>
      </c>
      <c r="C45" s="142">
        <v>0</v>
      </c>
      <c r="D45" s="112">
        <v>80000</v>
      </c>
      <c r="E45" s="35">
        <v>0</v>
      </c>
      <c r="F45" s="35">
        <v>80000</v>
      </c>
      <c r="G45" s="35">
        <f t="shared" si="0"/>
        <v>80000</v>
      </c>
      <c r="H45" s="35">
        <v>0</v>
      </c>
    </row>
    <row r="46" spans="1:8" ht="24" customHeight="1">
      <c r="A46" s="34" t="s">
        <v>105</v>
      </c>
      <c r="B46" s="23" t="s">
        <v>106</v>
      </c>
      <c r="C46" s="142">
        <v>0</v>
      </c>
      <c r="D46" s="112">
        <v>80000</v>
      </c>
      <c r="E46" s="35">
        <v>0</v>
      </c>
      <c r="F46" s="35">
        <v>80000</v>
      </c>
      <c r="G46" s="35">
        <f t="shared" si="0"/>
        <v>80000</v>
      </c>
      <c r="H46" s="35">
        <v>0</v>
      </c>
    </row>
    <row r="47" spans="1:8" ht="24" customHeight="1">
      <c r="A47" s="34">
        <v>221</v>
      </c>
      <c r="B47" s="138" t="s">
        <v>107</v>
      </c>
      <c r="C47" s="142">
        <v>2975</v>
      </c>
      <c r="D47" s="112">
        <v>50115</v>
      </c>
      <c r="E47" s="112">
        <v>50115</v>
      </c>
      <c r="F47" s="35">
        <v>0</v>
      </c>
      <c r="G47" s="35">
        <f t="shared" si="0"/>
        <v>47140</v>
      </c>
      <c r="H47" s="143">
        <f t="shared" si="1"/>
        <v>15.845378151260505</v>
      </c>
    </row>
    <row r="48" spans="1:8" ht="24" customHeight="1">
      <c r="A48" s="34" t="s">
        <v>108</v>
      </c>
      <c r="B48" s="138" t="s">
        <v>109</v>
      </c>
      <c r="C48" s="142">
        <v>2975</v>
      </c>
      <c r="D48" s="112">
        <v>50115</v>
      </c>
      <c r="E48" s="112">
        <v>50115</v>
      </c>
      <c r="F48" s="35">
        <v>0</v>
      </c>
      <c r="G48" s="35">
        <f t="shared" si="0"/>
        <v>47140</v>
      </c>
      <c r="H48" s="143">
        <f t="shared" si="1"/>
        <v>15.845378151260505</v>
      </c>
    </row>
    <row r="49" spans="1:8" ht="24" customHeight="1">
      <c r="A49" s="34" t="s">
        <v>110</v>
      </c>
      <c r="B49" s="35" t="s">
        <v>111</v>
      </c>
      <c r="C49" s="142">
        <v>2975</v>
      </c>
      <c r="D49" s="112">
        <v>50115</v>
      </c>
      <c r="E49" s="112">
        <v>50115</v>
      </c>
      <c r="F49" s="35">
        <v>0</v>
      </c>
      <c r="G49" s="35">
        <f t="shared" si="0"/>
        <v>47140</v>
      </c>
      <c r="H49" s="143">
        <f t="shared" si="1"/>
        <v>15.845378151260505</v>
      </c>
    </row>
    <row r="50" ht="24" customHeight="1"/>
    <row r="51" ht="24" customHeight="1"/>
    <row r="52" ht="24" customHeight="1"/>
  </sheetData>
  <sheetProtection/>
  <mergeCells count="12">
    <mergeCell ref="A1:H1"/>
    <mergeCell ref="A2:H2"/>
    <mergeCell ref="D3:F3"/>
    <mergeCell ref="G3:H3"/>
    <mergeCell ref="A7:B7"/>
    <mergeCell ref="C3:C5"/>
    <mergeCell ref="D4:D5"/>
    <mergeCell ref="E4:E5"/>
    <mergeCell ref="F4:F5"/>
    <mergeCell ref="G4:G5"/>
    <mergeCell ref="H4:H5"/>
    <mergeCell ref="A3:B4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27"/>
  <sheetViews>
    <sheetView workbookViewId="0" topLeftCell="A23">
      <selection activeCell="C2" sqref="C2"/>
    </sheetView>
  </sheetViews>
  <sheetFormatPr defaultColWidth="9.140625" defaultRowHeight="15" customHeight="1"/>
  <cols>
    <col min="1" max="1" width="15.140625" style="64" customWidth="1"/>
    <col min="2" max="2" width="29.7109375" style="64" customWidth="1"/>
    <col min="3" max="3" width="16.00390625" style="64" customWidth="1"/>
    <col min="4" max="4" width="15.8515625" style="64" customWidth="1"/>
    <col min="5" max="5" width="15.140625" style="64" customWidth="1"/>
    <col min="6" max="16384" width="9.140625" style="66" customWidth="1"/>
  </cols>
  <sheetData>
    <row r="1" spans="1:5" s="64" customFormat="1" ht="21" customHeight="1">
      <c r="A1" s="95" t="s">
        <v>148</v>
      </c>
      <c r="B1" s="96"/>
      <c r="C1" s="96"/>
      <c r="D1" s="96"/>
      <c r="E1" s="96"/>
    </row>
    <row r="2" spans="1:5" s="64" customFormat="1" ht="15.75" customHeight="1">
      <c r="A2" s="97" t="s">
        <v>149</v>
      </c>
      <c r="B2" s="97"/>
      <c r="C2" s="98"/>
      <c r="D2" s="98"/>
      <c r="E2" s="99" t="s">
        <v>2</v>
      </c>
    </row>
    <row r="3" spans="1:5" s="64" customFormat="1" ht="24.75" customHeight="1">
      <c r="A3" s="81" t="s">
        <v>150</v>
      </c>
      <c r="B3" s="80"/>
      <c r="C3" s="81" t="s">
        <v>151</v>
      </c>
      <c r="D3" s="80"/>
      <c r="E3" s="80"/>
    </row>
    <row r="4" spans="1:5" s="64" customFormat="1" ht="33.75" customHeight="1">
      <c r="A4" s="81" t="s">
        <v>152</v>
      </c>
      <c r="B4" s="81" t="s">
        <v>153</v>
      </c>
      <c r="C4" s="81" t="s">
        <v>61</v>
      </c>
      <c r="D4" s="81" t="s">
        <v>154</v>
      </c>
      <c r="E4" s="81" t="s">
        <v>155</v>
      </c>
    </row>
    <row r="5" spans="1:5" s="64" customFormat="1" ht="20.25" customHeight="1">
      <c r="A5" s="80" t="s">
        <v>60</v>
      </c>
      <c r="B5" s="80" t="s">
        <v>60</v>
      </c>
      <c r="C5" s="80">
        <v>1</v>
      </c>
      <c r="D5" s="80">
        <v>2</v>
      </c>
      <c r="E5" s="80">
        <v>3</v>
      </c>
    </row>
    <row r="6" spans="1:5" s="64" customFormat="1" ht="20.25" customHeight="1">
      <c r="A6" s="100"/>
      <c r="B6" s="101" t="s">
        <v>61</v>
      </c>
      <c r="C6" s="102">
        <f>C7+C18+C26</f>
        <v>823795</v>
      </c>
      <c r="D6" s="102">
        <f>D7+D18+D26</f>
        <v>734326</v>
      </c>
      <c r="E6" s="102">
        <f>E7+E18+E26</f>
        <v>89469</v>
      </c>
    </row>
    <row r="7" spans="1:5" s="64" customFormat="1" ht="25.5" customHeight="1">
      <c r="A7" s="103" t="s">
        <v>156</v>
      </c>
      <c r="B7" s="104" t="s">
        <v>157</v>
      </c>
      <c r="C7" s="105">
        <f>D7+E7</f>
        <v>733486</v>
      </c>
      <c r="D7" s="26">
        <f>D8+D9+D11+D10+D12+D13+D14+D15+D16+D17</f>
        <v>733486</v>
      </c>
      <c r="E7" s="106"/>
    </row>
    <row r="8" spans="1:5" s="64" customFormat="1" ht="25.5" customHeight="1">
      <c r="A8" s="107" t="s">
        <v>158</v>
      </c>
      <c r="B8" s="108" t="s">
        <v>159</v>
      </c>
      <c r="C8" s="109">
        <f aca="true" t="shared" si="0" ref="C7:C17">D8</f>
        <v>208872</v>
      </c>
      <c r="D8" s="35">
        <v>208872</v>
      </c>
      <c r="E8" s="35"/>
    </row>
    <row r="9" spans="1:5" ht="24" customHeight="1">
      <c r="A9" s="107" t="s">
        <v>160</v>
      </c>
      <c r="B9" s="108" t="s">
        <v>161</v>
      </c>
      <c r="C9" s="109">
        <f t="shared" si="0"/>
        <v>220110</v>
      </c>
      <c r="D9" s="35">
        <v>220110</v>
      </c>
      <c r="E9" s="35"/>
    </row>
    <row r="10" spans="1:5" ht="24" customHeight="1">
      <c r="A10" s="107" t="s">
        <v>162</v>
      </c>
      <c r="B10" s="108" t="s">
        <v>163</v>
      </c>
      <c r="C10" s="109">
        <f t="shared" si="0"/>
        <v>80406</v>
      </c>
      <c r="D10" s="35">
        <v>80406</v>
      </c>
      <c r="E10" s="35"/>
    </row>
    <row r="11" spans="1:5" ht="24" customHeight="1">
      <c r="A11" s="107" t="s">
        <v>164</v>
      </c>
      <c r="B11" s="110" t="s">
        <v>165</v>
      </c>
      <c r="C11" s="109">
        <f t="shared" si="0"/>
        <v>61894</v>
      </c>
      <c r="D11" s="35">
        <v>61894</v>
      </c>
      <c r="E11" s="35"/>
    </row>
    <row r="12" spans="1:5" ht="24" customHeight="1">
      <c r="A12" s="107" t="s">
        <v>166</v>
      </c>
      <c r="B12" s="110" t="s">
        <v>167</v>
      </c>
      <c r="C12" s="109">
        <f t="shared" si="0"/>
        <v>34042</v>
      </c>
      <c r="D12" s="35">
        <v>34042</v>
      </c>
      <c r="E12" s="35"/>
    </row>
    <row r="13" spans="1:5" ht="24" customHeight="1">
      <c r="A13" s="107" t="s">
        <v>168</v>
      </c>
      <c r="B13" s="110" t="s">
        <v>169</v>
      </c>
      <c r="C13" s="109">
        <f t="shared" si="0"/>
        <v>7737</v>
      </c>
      <c r="D13" s="35">
        <v>7737</v>
      </c>
      <c r="E13" s="35"/>
    </row>
    <row r="14" spans="1:5" ht="24" customHeight="1">
      <c r="A14" s="107" t="s">
        <v>170</v>
      </c>
      <c r="B14" s="108" t="s">
        <v>171</v>
      </c>
      <c r="C14" s="109">
        <f t="shared" si="0"/>
        <v>10092</v>
      </c>
      <c r="D14" s="35">
        <v>10092</v>
      </c>
      <c r="E14" s="35"/>
    </row>
    <row r="15" spans="1:5" ht="24" customHeight="1">
      <c r="A15" s="107" t="s">
        <v>172</v>
      </c>
      <c r="B15" s="108" t="s">
        <v>111</v>
      </c>
      <c r="C15" s="109">
        <f t="shared" si="0"/>
        <v>55217</v>
      </c>
      <c r="D15" s="35">
        <v>55217</v>
      </c>
      <c r="E15" s="35"/>
    </row>
    <row r="16" spans="1:5" ht="24" customHeight="1">
      <c r="A16" s="107" t="s">
        <v>173</v>
      </c>
      <c r="B16" s="108" t="s">
        <v>174</v>
      </c>
      <c r="C16" s="109">
        <f t="shared" si="0"/>
        <v>2100</v>
      </c>
      <c r="D16" s="35">
        <v>2100</v>
      </c>
      <c r="E16" s="35"/>
    </row>
    <row r="17" spans="1:5" ht="24" customHeight="1">
      <c r="A17" s="107" t="s">
        <v>175</v>
      </c>
      <c r="B17" s="108" t="s">
        <v>176</v>
      </c>
      <c r="C17" s="109">
        <f t="shared" si="0"/>
        <v>53016</v>
      </c>
      <c r="D17" s="35">
        <v>53016</v>
      </c>
      <c r="E17" s="35"/>
    </row>
    <row r="18" spans="1:5" ht="24" customHeight="1">
      <c r="A18" s="103" t="s">
        <v>177</v>
      </c>
      <c r="B18" s="111" t="s">
        <v>178</v>
      </c>
      <c r="C18" s="26">
        <f aca="true" t="shared" si="1" ref="C18:C27">E18</f>
        <v>89469</v>
      </c>
      <c r="D18" s="26"/>
      <c r="E18" s="106">
        <v>89469</v>
      </c>
    </row>
    <row r="19" spans="1:5" ht="24" customHeight="1">
      <c r="A19" s="107" t="s">
        <v>179</v>
      </c>
      <c r="B19" s="108" t="s">
        <v>180</v>
      </c>
      <c r="C19" s="35">
        <f t="shared" si="1"/>
        <v>13800</v>
      </c>
      <c r="D19" s="35"/>
      <c r="E19" s="112">
        <v>13800</v>
      </c>
    </row>
    <row r="20" spans="1:5" ht="24" customHeight="1">
      <c r="A20" s="107" t="s">
        <v>181</v>
      </c>
      <c r="B20" s="108" t="s">
        <v>182</v>
      </c>
      <c r="C20" s="35">
        <f t="shared" si="1"/>
        <v>6000</v>
      </c>
      <c r="D20" s="35"/>
      <c r="E20" s="112">
        <v>6000</v>
      </c>
    </row>
    <row r="21" spans="1:5" ht="24" customHeight="1">
      <c r="A21" s="107" t="s">
        <v>183</v>
      </c>
      <c r="B21" s="108" t="s">
        <v>184</v>
      </c>
      <c r="C21" s="35">
        <f t="shared" si="1"/>
        <v>10000</v>
      </c>
      <c r="D21" s="35"/>
      <c r="E21" s="112">
        <v>10000</v>
      </c>
    </row>
    <row r="22" spans="1:5" ht="24" customHeight="1">
      <c r="A22" s="107" t="s">
        <v>185</v>
      </c>
      <c r="B22" s="108" t="s">
        <v>186</v>
      </c>
      <c r="C22" s="35">
        <f t="shared" si="1"/>
        <v>1000</v>
      </c>
      <c r="D22" s="35"/>
      <c r="E22" s="112">
        <v>1000</v>
      </c>
    </row>
    <row r="23" spans="1:5" ht="24" customHeight="1">
      <c r="A23" s="107" t="s">
        <v>187</v>
      </c>
      <c r="B23" s="108" t="s">
        <v>188</v>
      </c>
      <c r="C23" s="35">
        <f t="shared" si="1"/>
        <v>1600</v>
      </c>
      <c r="D23" s="35"/>
      <c r="E23" s="112">
        <v>1600</v>
      </c>
    </row>
    <row r="24" spans="1:5" ht="24" customHeight="1">
      <c r="A24" s="107" t="s">
        <v>189</v>
      </c>
      <c r="B24" s="108" t="s">
        <v>190</v>
      </c>
      <c r="C24" s="35">
        <f t="shared" si="1"/>
        <v>7389</v>
      </c>
      <c r="D24" s="35"/>
      <c r="E24" s="112">
        <v>7389</v>
      </c>
    </row>
    <row r="25" spans="1:5" ht="24" customHeight="1">
      <c r="A25" s="107" t="s">
        <v>191</v>
      </c>
      <c r="B25" s="108" t="s">
        <v>192</v>
      </c>
      <c r="C25" s="35">
        <f t="shared" si="1"/>
        <v>49680</v>
      </c>
      <c r="D25" s="35"/>
      <c r="E25" s="112">
        <v>49680</v>
      </c>
    </row>
    <row r="26" spans="1:5" ht="24" customHeight="1">
      <c r="A26" s="103" t="s">
        <v>193</v>
      </c>
      <c r="B26" s="104" t="s">
        <v>194</v>
      </c>
      <c r="C26" s="26">
        <f>D26</f>
        <v>840</v>
      </c>
      <c r="D26" s="106">
        <v>840</v>
      </c>
      <c r="E26" s="26"/>
    </row>
    <row r="27" spans="1:5" ht="24" customHeight="1">
      <c r="A27" s="107" t="s">
        <v>195</v>
      </c>
      <c r="B27" s="108" t="s">
        <v>196</v>
      </c>
      <c r="C27" s="35">
        <f>D27</f>
        <v>840</v>
      </c>
      <c r="D27" s="112">
        <v>840</v>
      </c>
      <c r="E27" s="35"/>
    </row>
  </sheetData>
  <sheetProtection/>
  <mergeCells count="4">
    <mergeCell ref="A1:E1"/>
    <mergeCell ref="A2:B2"/>
    <mergeCell ref="A3:B3"/>
    <mergeCell ref="C3:E3"/>
  </mergeCells>
  <printOptions horizontalCentered="1"/>
  <pageMargins left="0.5902777777777778" right="0.5902777777777778" top="0.9840277777777777" bottom="0.5902777777777778" header="0.5111111111111111" footer="0.3145833333333333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8"/>
  <sheetViews>
    <sheetView workbookViewId="0" topLeftCell="A8">
      <selection activeCell="A1" sqref="A1:S1"/>
    </sheetView>
  </sheetViews>
  <sheetFormatPr defaultColWidth="9.140625" defaultRowHeight="12.75" customHeight="1"/>
  <cols>
    <col min="1" max="1" width="20.421875" style="64" customWidth="1"/>
    <col min="2" max="2" width="7.421875" style="64" customWidth="1"/>
    <col min="3" max="3" width="5.00390625" style="64" customWidth="1"/>
    <col min="4" max="4" width="6.57421875" style="64" customWidth="1"/>
    <col min="5" max="5" width="6.28125" style="64" customWidth="1"/>
    <col min="6" max="6" width="5.8515625" style="64" customWidth="1"/>
    <col min="7" max="7" width="7.140625" style="64" customWidth="1"/>
    <col min="8" max="8" width="7.57421875" style="64" customWidth="1"/>
    <col min="9" max="10" width="7.00390625" style="64" customWidth="1"/>
    <col min="11" max="11" width="6.00390625" style="64" customWidth="1"/>
    <col min="12" max="12" width="6.8515625" style="64" customWidth="1"/>
    <col min="13" max="13" width="6.7109375" style="64" customWidth="1"/>
    <col min="14" max="14" width="6.00390625" style="64" customWidth="1"/>
    <col min="15" max="15" width="5.7109375" style="64" customWidth="1"/>
    <col min="16" max="16" width="7.8515625" style="64" customWidth="1"/>
    <col min="17" max="17" width="7.140625" style="64" customWidth="1"/>
    <col min="18" max="18" width="7.28125" style="64" customWidth="1"/>
    <col min="19" max="19" width="6.7109375" style="64" customWidth="1"/>
    <col min="20" max="20" width="9.140625" style="64" customWidth="1"/>
    <col min="21" max="16384" width="9.140625" style="66" customWidth="1"/>
  </cols>
  <sheetData>
    <row r="1" spans="1:19" s="64" customFormat="1" ht="18" customHeight="1">
      <c r="A1" s="85" t="s">
        <v>197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s="64" customFormat="1" ht="21.75" customHeight="1">
      <c r="A2" s="86" t="s">
        <v>198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s="64" customFormat="1" ht="20.25" customHeight="1">
      <c r="A3" s="87" t="s">
        <v>199</v>
      </c>
      <c r="B3" s="87" t="s">
        <v>200</v>
      </c>
      <c r="C3" s="87"/>
      <c r="D3" s="87"/>
      <c r="E3" s="87"/>
      <c r="F3" s="87"/>
      <c r="G3" s="87"/>
      <c r="H3" s="87" t="s">
        <v>114</v>
      </c>
      <c r="I3" s="87"/>
      <c r="J3" s="87"/>
      <c r="K3" s="87"/>
      <c r="L3" s="87"/>
      <c r="M3" s="87"/>
      <c r="N3" s="87" t="s">
        <v>115</v>
      </c>
      <c r="O3" s="87"/>
      <c r="P3" s="87"/>
      <c r="Q3" s="87"/>
      <c r="R3" s="87"/>
      <c r="S3" s="87"/>
    </row>
    <row r="4" spans="1:19" s="64" customFormat="1" ht="21.75" customHeight="1">
      <c r="A4" s="87"/>
      <c r="B4" s="87" t="s">
        <v>61</v>
      </c>
      <c r="C4" s="87" t="s">
        <v>201</v>
      </c>
      <c r="D4" s="87" t="s">
        <v>202</v>
      </c>
      <c r="E4" s="87"/>
      <c r="F4" s="87"/>
      <c r="G4" s="87" t="s">
        <v>203</v>
      </c>
      <c r="H4" s="87" t="s">
        <v>61</v>
      </c>
      <c r="I4" s="87" t="s">
        <v>201</v>
      </c>
      <c r="J4" s="87" t="s">
        <v>202</v>
      </c>
      <c r="K4" s="87"/>
      <c r="L4" s="87"/>
      <c r="M4" s="87" t="s">
        <v>188</v>
      </c>
      <c r="N4" s="87" t="s">
        <v>61</v>
      </c>
      <c r="O4" s="87" t="s">
        <v>201</v>
      </c>
      <c r="P4" s="87" t="s">
        <v>202</v>
      </c>
      <c r="Q4" s="87"/>
      <c r="R4" s="87"/>
      <c r="S4" s="87" t="s">
        <v>188</v>
      </c>
    </row>
    <row r="5" spans="1:19" s="64" customFormat="1" ht="33.75" customHeight="1">
      <c r="A5" s="87"/>
      <c r="B5" s="88"/>
      <c r="C5" s="87"/>
      <c r="D5" s="87" t="s">
        <v>12</v>
      </c>
      <c r="E5" s="87" t="s">
        <v>204</v>
      </c>
      <c r="F5" s="87" t="s">
        <v>205</v>
      </c>
      <c r="G5" s="87"/>
      <c r="H5" s="88"/>
      <c r="I5" s="87"/>
      <c r="J5" s="87" t="s">
        <v>12</v>
      </c>
      <c r="K5" s="87" t="s">
        <v>206</v>
      </c>
      <c r="L5" s="87" t="s">
        <v>205</v>
      </c>
      <c r="M5" s="87"/>
      <c r="N5" s="88"/>
      <c r="O5" s="87"/>
      <c r="P5" s="87" t="s">
        <v>12</v>
      </c>
      <c r="Q5" s="87" t="s">
        <v>206</v>
      </c>
      <c r="R5" s="87" t="s">
        <v>205</v>
      </c>
      <c r="S5" s="87"/>
    </row>
    <row r="6" spans="1:19" s="64" customFormat="1" ht="20.25" customHeight="1">
      <c r="A6" s="89" t="s">
        <v>60</v>
      </c>
      <c r="B6" s="89">
        <v>1</v>
      </c>
      <c r="C6" s="89">
        <v>2</v>
      </c>
      <c r="D6" s="89">
        <v>3</v>
      </c>
      <c r="E6" s="89">
        <v>4</v>
      </c>
      <c r="F6" s="89">
        <v>5</v>
      </c>
      <c r="G6" s="89">
        <v>6</v>
      </c>
      <c r="H6" s="89">
        <v>7</v>
      </c>
      <c r="I6" s="89">
        <v>8</v>
      </c>
      <c r="J6" s="89">
        <v>9</v>
      </c>
      <c r="K6" s="89">
        <v>10</v>
      </c>
      <c r="L6" s="89">
        <v>11</v>
      </c>
      <c r="M6" s="89">
        <v>12</v>
      </c>
      <c r="N6" s="89">
        <v>13</v>
      </c>
      <c r="O6" s="89">
        <v>14</v>
      </c>
      <c r="P6" s="89">
        <v>15</v>
      </c>
      <c r="Q6" s="89">
        <v>16</v>
      </c>
      <c r="R6" s="89">
        <v>17</v>
      </c>
      <c r="S6" s="89">
        <v>18</v>
      </c>
    </row>
    <row r="7" spans="1:22" s="64" customFormat="1" ht="21.75" customHeight="1">
      <c r="A7" s="90" t="s">
        <v>207</v>
      </c>
      <c r="B7" s="91">
        <v>0</v>
      </c>
      <c r="C7" s="91">
        <v>0</v>
      </c>
      <c r="D7" s="91">
        <v>0</v>
      </c>
      <c r="E7" s="91">
        <v>0</v>
      </c>
      <c r="F7" s="91">
        <v>0</v>
      </c>
      <c r="G7" s="91">
        <v>0</v>
      </c>
      <c r="H7" s="91">
        <f>I7+J7+M7</f>
        <v>57530</v>
      </c>
      <c r="I7" s="91">
        <v>55900</v>
      </c>
      <c r="J7" s="91">
        <v>0</v>
      </c>
      <c r="K7" s="91">
        <v>0</v>
      </c>
      <c r="L7" s="91">
        <v>0</v>
      </c>
      <c r="M7" s="91">
        <v>1630</v>
      </c>
      <c r="N7" s="91">
        <v>1600</v>
      </c>
      <c r="O7" s="91">
        <v>0</v>
      </c>
      <c r="P7" s="91">
        <v>0</v>
      </c>
      <c r="Q7" s="91">
        <v>0</v>
      </c>
      <c r="R7" s="91">
        <v>0</v>
      </c>
      <c r="S7" s="91">
        <v>1600</v>
      </c>
      <c r="T7" s="94"/>
      <c r="U7" s="94"/>
      <c r="V7" s="94"/>
    </row>
    <row r="8" spans="1:19" ht="24" customHeight="1">
      <c r="A8" s="92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</row>
    <row r="9" spans="1:19" ht="24" customHeight="1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</row>
    <row r="10" spans="1:19" ht="24" customHeight="1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</row>
    <row r="11" spans="1:19" ht="24" customHeight="1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</row>
    <row r="12" spans="1:19" ht="24" customHeight="1">
      <c r="A12" s="92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</row>
    <row r="13" spans="1:19" ht="24" customHeight="1">
      <c r="A13" s="92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</row>
    <row r="14" spans="1:19" ht="24" customHeight="1">
      <c r="A14" s="92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</row>
    <row r="15" spans="1:19" ht="24" customHeight="1">
      <c r="A15" s="92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</row>
    <row r="16" spans="1:19" ht="24" customHeight="1">
      <c r="A16" s="92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</row>
    <row r="17" spans="1:19" ht="24" customHeight="1">
      <c r="A17" s="92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</row>
    <row r="18" spans="1:19" ht="24" customHeight="1">
      <c r="A18" s="92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</row>
  </sheetData>
  <sheetProtection/>
  <mergeCells count="18">
    <mergeCell ref="A1:S1"/>
    <mergeCell ref="A2:S2"/>
    <mergeCell ref="B3:G3"/>
    <mergeCell ref="H3:M3"/>
    <mergeCell ref="N3:S3"/>
    <mergeCell ref="D4:F4"/>
    <mergeCell ref="J4:L4"/>
    <mergeCell ref="P4:R4"/>
    <mergeCell ref="A3:A5"/>
    <mergeCell ref="B4:B5"/>
    <mergeCell ref="C4:C5"/>
    <mergeCell ref="G4:G5"/>
    <mergeCell ref="H4:H5"/>
    <mergeCell ref="I4:I5"/>
    <mergeCell ref="M4:M5"/>
    <mergeCell ref="N4:N5"/>
    <mergeCell ref="O4:O5"/>
    <mergeCell ref="S4:S5"/>
  </mergeCells>
  <printOptions horizontalCentered="1"/>
  <pageMargins left="0.3541666666666667" right="0.3541666666666667" top="0.9840277777777777" bottom="0.7875" header="0.5111111111111111" footer="0.3145833333333333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J2" sqref="J1:J65536"/>
    </sheetView>
  </sheetViews>
  <sheetFormatPr defaultColWidth="9.140625" defaultRowHeight="12.75" customHeight="1"/>
  <cols>
    <col min="1" max="1" width="9.7109375" style="64" customWidth="1"/>
    <col min="2" max="2" width="18.8515625" style="64" customWidth="1"/>
    <col min="3" max="3" width="12.140625" style="64" customWidth="1"/>
    <col min="4" max="4" width="13.28125" style="64" customWidth="1"/>
    <col min="5" max="5" width="12.7109375" style="64" customWidth="1"/>
    <col min="6" max="6" width="13.421875" style="64" customWidth="1"/>
    <col min="7" max="7" width="11.57421875" style="64" customWidth="1"/>
    <col min="8" max="8" width="10.28125" style="64" customWidth="1"/>
    <col min="9" max="9" width="12.8515625" style="64" customWidth="1"/>
    <col min="10" max="10" width="12.28125" style="65" customWidth="1"/>
    <col min="11" max="11" width="9.140625" style="64" customWidth="1"/>
    <col min="12" max="16384" width="9.140625" style="66" customWidth="1"/>
  </cols>
  <sheetData>
    <row r="1" spans="1:10" s="64" customFormat="1" ht="51.75" customHeight="1">
      <c r="A1" s="67" t="s">
        <v>208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4" customFormat="1" ht="14.25" customHeight="1">
      <c r="A2" s="68" t="s">
        <v>149</v>
      </c>
      <c r="J2" s="79" t="s">
        <v>2</v>
      </c>
    </row>
    <row r="3" spans="1:10" s="64" customFormat="1" ht="25.5" customHeight="1">
      <c r="A3" s="69" t="s">
        <v>50</v>
      </c>
      <c r="B3" s="69"/>
      <c r="C3" s="69" t="s">
        <v>209</v>
      </c>
      <c r="D3" s="69" t="s">
        <v>115</v>
      </c>
      <c r="E3" s="69"/>
      <c r="F3" s="69"/>
      <c r="G3" s="69"/>
      <c r="H3" s="69"/>
      <c r="I3" s="69" t="s">
        <v>210</v>
      </c>
      <c r="J3" s="80"/>
    </row>
    <row r="4" spans="1:10" s="64" customFormat="1" ht="15" customHeight="1">
      <c r="A4" s="69" t="s">
        <v>211</v>
      </c>
      <c r="B4" s="69" t="s">
        <v>122</v>
      </c>
      <c r="C4" s="69"/>
      <c r="D4" s="69" t="s">
        <v>12</v>
      </c>
      <c r="E4" s="69" t="s">
        <v>117</v>
      </c>
      <c r="F4" s="69"/>
      <c r="G4" s="69"/>
      <c r="H4" s="69" t="s">
        <v>118</v>
      </c>
      <c r="I4" s="69" t="s">
        <v>119</v>
      </c>
      <c r="J4" s="81" t="s">
        <v>212</v>
      </c>
    </row>
    <row r="5" spans="1:10" s="64" customFormat="1" ht="23.25" customHeight="1">
      <c r="A5" s="69"/>
      <c r="B5" s="69"/>
      <c r="C5" s="69"/>
      <c r="D5" s="69"/>
      <c r="E5" s="69" t="s">
        <v>12</v>
      </c>
      <c r="F5" s="69" t="s">
        <v>213</v>
      </c>
      <c r="G5" s="69" t="s">
        <v>214</v>
      </c>
      <c r="H5" s="69"/>
      <c r="I5" s="69"/>
      <c r="J5" s="80"/>
    </row>
    <row r="6" spans="1:10" s="64" customFormat="1" ht="20.25" customHeight="1">
      <c r="A6" s="70" t="s">
        <v>60</v>
      </c>
      <c r="B6" s="70" t="s">
        <v>60</v>
      </c>
      <c r="C6" s="70">
        <v>1</v>
      </c>
      <c r="D6" s="70">
        <v>2</v>
      </c>
      <c r="E6" s="70">
        <v>3</v>
      </c>
      <c r="F6" s="70">
        <v>4</v>
      </c>
      <c r="G6" s="70">
        <v>5</v>
      </c>
      <c r="H6" s="70">
        <v>6</v>
      </c>
      <c r="I6" s="70">
        <v>7</v>
      </c>
      <c r="J6" s="70">
        <v>8</v>
      </c>
    </row>
    <row r="7" spans="1:10" s="64" customFormat="1" ht="20.25" customHeight="1">
      <c r="A7" s="71">
        <v>0</v>
      </c>
      <c r="B7" s="72">
        <v>0</v>
      </c>
      <c r="C7" s="73">
        <f aca="true" t="shared" si="0" ref="C7:I7">C8</f>
        <v>7275647</v>
      </c>
      <c r="D7" s="26">
        <f t="shared" si="0"/>
        <v>0</v>
      </c>
      <c r="E7" s="26">
        <f t="shared" si="0"/>
        <v>0</v>
      </c>
      <c r="F7" s="26">
        <f t="shared" si="0"/>
        <v>0</v>
      </c>
      <c r="G7" s="26">
        <f t="shared" si="0"/>
        <v>0</v>
      </c>
      <c r="H7" s="26">
        <f t="shared" si="0"/>
        <v>0</v>
      </c>
      <c r="I7" s="73">
        <f t="shared" si="0"/>
        <v>-7275647</v>
      </c>
      <c r="J7" s="82">
        <v>1</v>
      </c>
    </row>
    <row r="8" spans="1:10" ht="24" customHeight="1">
      <c r="A8" s="74">
        <v>212</v>
      </c>
      <c r="B8" s="74" t="s">
        <v>215</v>
      </c>
      <c r="C8" s="75">
        <v>7275647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f>D8-C8</f>
        <v>-7275647</v>
      </c>
      <c r="J8" s="83">
        <v>1</v>
      </c>
    </row>
    <row r="9" spans="1:10" ht="24" customHeight="1">
      <c r="A9" s="74">
        <v>21213</v>
      </c>
      <c r="B9" s="76" t="s">
        <v>216</v>
      </c>
      <c r="C9" s="75">
        <v>7275647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-7275647</v>
      </c>
      <c r="J9" s="83">
        <v>1</v>
      </c>
    </row>
    <row r="10" spans="1:10" ht="24" customHeight="1">
      <c r="A10" s="74">
        <v>2121302</v>
      </c>
      <c r="B10" s="74" t="s">
        <v>217</v>
      </c>
      <c r="C10" s="75">
        <v>7275647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-7275647</v>
      </c>
      <c r="J10" s="83">
        <v>1</v>
      </c>
    </row>
    <row r="11" spans="1:10" ht="24" customHeight="1">
      <c r="A11" s="77"/>
      <c r="B11" s="77"/>
      <c r="C11" s="78"/>
      <c r="D11" s="78"/>
      <c r="E11" s="78"/>
      <c r="F11" s="78"/>
      <c r="G11" s="78"/>
      <c r="H11" s="78"/>
      <c r="I11" s="78"/>
      <c r="J11" s="84"/>
    </row>
    <row r="12" spans="1:10" ht="24" customHeight="1">
      <c r="A12" s="77"/>
      <c r="B12" s="77"/>
      <c r="C12" s="78"/>
      <c r="D12" s="78"/>
      <c r="E12" s="78"/>
      <c r="F12" s="78"/>
      <c r="G12" s="78"/>
      <c r="H12" s="78"/>
      <c r="I12" s="78"/>
      <c r="J12" s="84"/>
    </row>
    <row r="13" spans="1:13" ht="24" customHeight="1">
      <c r="A13" s="77"/>
      <c r="B13" s="77"/>
      <c r="C13" s="78"/>
      <c r="D13" s="78"/>
      <c r="E13" s="78"/>
      <c r="F13" s="78"/>
      <c r="G13" s="78"/>
      <c r="H13" s="78"/>
      <c r="I13" s="78"/>
      <c r="J13" s="84"/>
      <c r="M13" s="66" t="s">
        <v>218</v>
      </c>
    </row>
    <row r="14" spans="1:10" ht="24" customHeight="1">
      <c r="A14" s="77"/>
      <c r="B14" s="77"/>
      <c r="C14" s="78"/>
      <c r="D14" s="78"/>
      <c r="E14" s="78"/>
      <c r="F14" s="78"/>
      <c r="G14" s="78"/>
      <c r="H14" s="78"/>
      <c r="I14" s="78"/>
      <c r="J14" s="84"/>
    </row>
    <row r="15" spans="1:10" ht="24" customHeight="1">
      <c r="A15" s="77"/>
      <c r="B15" s="77"/>
      <c r="C15" s="78"/>
      <c r="D15" s="78"/>
      <c r="E15" s="78"/>
      <c r="F15" s="78"/>
      <c r="G15" s="78"/>
      <c r="H15" s="78"/>
      <c r="I15" s="78"/>
      <c r="J15" s="84"/>
    </row>
    <row r="16" spans="1:10" ht="24" customHeight="1">
      <c r="A16" s="77"/>
      <c r="B16" s="77"/>
      <c r="C16" s="78"/>
      <c r="D16" s="78"/>
      <c r="E16" s="78"/>
      <c r="F16" s="78"/>
      <c r="G16" s="78"/>
      <c r="H16" s="78"/>
      <c r="I16" s="78"/>
      <c r="J16" s="84"/>
    </row>
    <row r="17" spans="1:10" ht="24" customHeight="1">
      <c r="A17" s="77"/>
      <c r="B17" s="77"/>
      <c r="C17" s="78"/>
      <c r="D17" s="78"/>
      <c r="E17" s="78"/>
      <c r="F17" s="78"/>
      <c r="G17" s="78"/>
      <c r="H17" s="78"/>
      <c r="I17" s="78"/>
      <c r="J17" s="84"/>
    </row>
    <row r="18" spans="1:10" ht="24" customHeight="1">
      <c r="A18" s="77"/>
      <c r="B18" s="77"/>
      <c r="C18" s="78"/>
      <c r="D18" s="78"/>
      <c r="E18" s="78"/>
      <c r="F18" s="78"/>
      <c r="G18" s="78"/>
      <c r="H18" s="78"/>
      <c r="I18" s="78"/>
      <c r="J18" s="84"/>
    </row>
    <row r="19" spans="1:10" ht="24" customHeight="1">
      <c r="A19" s="77"/>
      <c r="B19" s="77"/>
      <c r="C19" s="78"/>
      <c r="D19" s="78"/>
      <c r="E19" s="78"/>
      <c r="F19" s="78"/>
      <c r="G19" s="78"/>
      <c r="H19" s="78"/>
      <c r="I19" s="78"/>
      <c r="J19" s="84"/>
    </row>
    <row r="20" spans="1:10" ht="24" customHeight="1">
      <c r="A20" s="77"/>
      <c r="B20" s="77"/>
      <c r="C20" s="78"/>
      <c r="D20" s="78"/>
      <c r="E20" s="78"/>
      <c r="F20" s="78"/>
      <c r="G20" s="78"/>
      <c r="H20" s="78"/>
      <c r="I20" s="78"/>
      <c r="J20" s="84"/>
    </row>
  </sheetData>
  <sheetProtection/>
  <mergeCells count="13">
    <mergeCell ref="A1:J1"/>
    <mergeCell ref="A2:D2"/>
    <mergeCell ref="A3:B3"/>
    <mergeCell ref="D3:H3"/>
    <mergeCell ref="I3:J3"/>
    <mergeCell ref="E4:G4"/>
    <mergeCell ref="A4:A5"/>
    <mergeCell ref="B4:B5"/>
    <mergeCell ref="C3:C5"/>
    <mergeCell ref="D4:D5"/>
    <mergeCell ref="H4:H5"/>
    <mergeCell ref="I4:I5"/>
    <mergeCell ref="J4:J5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25">
      <selection activeCell="B6" sqref="B6"/>
    </sheetView>
  </sheetViews>
  <sheetFormatPr defaultColWidth="9.140625" defaultRowHeight="12.75" customHeight="1"/>
  <cols>
    <col min="1" max="1" width="41.00390625" style="51" customWidth="1"/>
    <col min="2" max="2" width="19.57421875" style="52" customWidth="1"/>
    <col min="3" max="3" width="41.00390625" style="51" customWidth="1"/>
    <col min="4" max="4" width="21.8515625" style="52" customWidth="1"/>
    <col min="5" max="5" width="9.140625" style="51" customWidth="1"/>
    <col min="6" max="16384" width="9.140625" style="53" customWidth="1"/>
  </cols>
  <sheetData>
    <row r="1" spans="1:4" s="51" customFormat="1" ht="27.75" customHeight="1">
      <c r="A1" s="54" t="s">
        <v>219</v>
      </c>
      <c r="B1" s="54"/>
      <c r="C1" s="54"/>
      <c r="D1" s="54"/>
    </row>
    <row r="2" spans="1:4" s="51" customFormat="1" ht="18.75" customHeight="1">
      <c r="A2" s="55" t="s">
        <v>149</v>
      </c>
      <c r="B2" s="56"/>
      <c r="C2" s="56"/>
      <c r="D2" s="56" t="s">
        <v>2</v>
      </c>
    </row>
    <row r="3" spans="1:4" s="51" customFormat="1" ht="19.5" customHeight="1">
      <c r="A3" s="57" t="s">
        <v>220</v>
      </c>
      <c r="B3" s="57"/>
      <c r="C3" s="57" t="s">
        <v>221</v>
      </c>
      <c r="D3" s="57"/>
    </row>
    <row r="4" spans="1:4" s="51" customFormat="1" ht="15" customHeight="1">
      <c r="A4" s="57" t="s">
        <v>222</v>
      </c>
      <c r="B4" s="57" t="s">
        <v>6</v>
      </c>
      <c r="C4" s="57" t="s">
        <v>222</v>
      </c>
      <c r="D4" s="57" t="s">
        <v>6</v>
      </c>
    </row>
    <row r="5" spans="1:4" s="51" customFormat="1" ht="24" customHeight="1">
      <c r="A5" s="58" t="s">
        <v>223</v>
      </c>
      <c r="B5" s="59">
        <v>3363795</v>
      </c>
      <c r="C5" s="58" t="s">
        <v>224</v>
      </c>
      <c r="D5" s="59">
        <v>3363795</v>
      </c>
    </row>
    <row r="6" spans="1:4" s="51" customFormat="1" ht="24" customHeight="1">
      <c r="A6" s="58" t="s">
        <v>225</v>
      </c>
      <c r="B6" s="59">
        <v>3363795</v>
      </c>
      <c r="C6" s="60" t="s">
        <v>226</v>
      </c>
      <c r="D6" s="59">
        <v>3363795</v>
      </c>
    </row>
    <row r="7" spans="1:4" s="51" customFormat="1" ht="24" customHeight="1">
      <c r="A7" s="58" t="s">
        <v>227</v>
      </c>
      <c r="B7" s="59"/>
      <c r="C7" s="60" t="s">
        <v>228</v>
      </c>
      <c r="D7" s="59"/>
    </row>
    <row r="8" spans="1:4" s="51" customFormat="1" ht="24" customHeight="1">
      <c r="A8" s="58" t="s">
        <v>229</v>
      </c>
      <c r="B8" s="59"/>
      <c r="C8" s="58" t="s">
        <v>230</v>
      </c>
      <c r="D8" s="59"/>
    </row>
    <row r="9" spans="1:4" s="51" customFormat="1" ht="24" customHeight="1">
      <c r="A9" s="58" t="s">
        <v>231</v>
      </c>
      <c r="B9" s="59"/>
      <c r="C9" s="60" t="s">
        <v>226</v>
      </c>
      <c r="D9" s="59"/>
    </row>
    <row r="10" spans="1:4" s="51" customFormat="1" ht="24" customHeight="1">
      <c r="A10" s="58" t="s">
        <v>232</v>
      </c>
      <c r="B10" s="59"/>
      <c r="C10" s="60" t="s">
        <v>228</v>
      </c>
      <c r="D10" s="59"/>
    </row>
    <row r="11" spans="1:4" s="51" customFormat="1" ht="24" customHeight="1">
      <c r="A11" s="58" t="s">
        <v>233</v>
      </c>
      <c r="B11" s="59"/>
      <c r="C11" s="58" t="s">
        <v>234</v>
      </c>
      <c r="D11" s="59"/>
    </row>
    <row r="12" spans="1:4" s="51" customFormat="1" ht="24" customHeight="1">
      <c r="A12" s="58" t="s">
        <v>235</v>
      </c>
      <c r="B12" s="59"/>
      <c r="C12" s="58" t="s">
        <v>236</v>
      </c>
      <c r="D12" s="59"/>
    </row>
    <row r="13" spans="1:4" s="51" customFormat="1" ht="24" customHeight="1">
      <c r="A13" s="58" t="s">
        <v>237</v>
      </c>
      <c r="B13" s="59"/>
      <c r="C13" s="58" t="s">
        <v>238</v>
      </c>
      <c r="D13" s="59"/>
    </row>
    <row r="14" spans="1:4" s="51" customFormat="1" ht="24" customHeight="1">
      <c r="A14" s="58" t="s">
        <v>239</v>
      </c>
      <c r="B14" s="59"/>
      <c r="C14" s="58" t="s">
        <v>240</v>
      </c>
      <c r="D14" s="59"/>
    </row>
    <row r="15" spans="1:4" s="51" customFormat="1" ht="24" customHeight="1">
      <c r="A15" s="58" t="s">
        <v>241</v>
      </c>
      <c r="B15" s="59"/>
      <c r="C15" s="58" t="s">
        <v>242</v>
      </c>
      <c r="D15" s="59"/>
    </row>
    <row r="16" spans="1:4" s="51" customFormat="1" ht="24" customHeight="1">
      <c r="A16" s="58" t="s">
        <v>243</v>
      </c>
      <c r="B16" s="59"/>
      <c r="C16" s="58" t="s">
        <v>244</v>
      </c>
      <c r="D16" s="59"/>
    </row>
    <row r="17" spans="1:4" s="51" customFormat="1" ht="24" customHeight="1">
      <c r="A17" s="58" t="s">
        <v>245</v>
      </c>
      <c r="B17" s="59"/>
      <c r="C17" s="58"/>
      <c r="D17" s="59"/>
    </row>
    <row r="18" spans="1:4" s="51" customFormat="1" ht="24" customHeight="1">
      <c r="A18" s="60"/>
      <c r="B18" s="59"/>
      <c r="C18" s="58"/>
      <c r="D18" s="59"/>
    </row>
    <row r="19" spans="1:4" s="51" customFormat="1" ht="24" customHeight="1">
      <c r="A19" s="61" t="s">
        <v>246</v>
      </c>
      <c r="B19" s="61">
        <v>3363795</v>
      </c>
      <c r="C19" s="61" t="s">
        <v>247</v>
      </c>
      <c r="D19" s="61">
        <v>3363795</v>
      </c>
    </row>
    <row r="20" spans="1:4" s="51" customFormat="1" ht="24" customHeight="1">
      <c r="A20" s="59"/>
      <c r="B20" s="61"/>
      <c r="C20" s="59"/>
      <c r="D20" s="61"/>
    </row>
    <row r="21" spans="1:4" s="51" customFormat="1" ht="24" customHeight="1">
      <c r="A21" s="58" t="s">
        <v>248</v>
      </c>
      <c r="B21" s="59">
        <f>B22+B25</f>
        <v>10171652.15</v>
      </c>
      <c r="C21" s="58" t="s">
        <v>249</v>
      </c>
      <c r="D21" s="59">
        <f>D22+D25+D28+D31+D34+D35</f>
        <v>10171652.15</v>
      </c>
    </row>
    <row r="22" spans="1:4" s="51" customFormat="1" ht="24" customHeight="1">
      <c r="A22" s="58" t="s">
        <v>250</v>
      </c>
      <c r="B22" s="59">
        <f>B23+B24</f>
        <v>10171652.15</v>
      </c>
      <c r="C22" s="58" t="s">
        <v>250</v>
      </c>
      <c r="D22" s="59">
        <f>D23+D24</f>
        <v>10171652.15</v>
      </c>
    </row>
    <row r="23" spans="1:4" s="51" customFormat="1" ht="24" customHeight="1">
      <c r="A23" s="58" t="s">
        <v>251</v>
      </c>
      <c r="B23" s="59">
        <v>2896005.2</v>
      </c>
      <c r="C23" s="58" t="s">
        <v>251</v>
      </c>
      <c r="D23" s="59">
        <v>2896005.2</v>
      </c>
    </row>
    <row r="24" spans="1:4" s="51" customFormat="1" ht="24" customHeight="1">
      <c r="A24" s="58" t="s">
        <v>252</v>
      </c>
      <c r="B24" s="59">
        <v>7275646.95</v>
      </c>
      <c r="C24" s="58" t="s">
        <v>252</v>
      </c>
      <c r="D24" s="59">
        <v>7275646.95</v>
      </c>
    </row>
    <row r="25" spans="1:4" s="51" customFormat="1" ht="24" customHeight="1">
      <c r="A25" s="58" t="s">
        <v>253</v>
      </c>
      <c r="B25" s="59">
        <f>B26+B27</f>
        <v>0</v>
      </c>
      <c r="C25" s="58" t="s">
        <v>254</v>
      </c>
      <c r="D25" s="62">
        <f>D26+D27</f>
        <v>0</v>
      </c>
    </row>
    <row r="26" spans="1:4" s="51" customFormat="1" ht="24" customHeight="1">
      <c r="A26" s="58" t="s">
        <v>255</v>
      </c>
      <c r="B26" s="59"/>
      <c r="C26" s="58" t="s">
        <v>251</v>
      </c>
      <c r="D26" s="62"/>
    </row>
    <row r="27" spans="1:4" s="51" customFormat="1" ht="24" customHeight="1">
      <c r="A27" s="58" t="s">
        <v>256</v>
      </c>
      <c r="B27" s="59"/>
      <c r="C27" s="58" t="s">
        <v>252</v>
      </c>
      <c r="D27" s="62"/>
    </row>
    <row r="28" spans="1:4" s="51" customFormat="1" ht="24" customHeight="1">
      <c r="A28" s="58" t="s">
        <v>257</v>
      </c>
      <c r="B28" s="59">
        <f>B29+B32+B35+B36</f>
        <v>0</v>
      </c>
      <c r="C28" s="58" t="s">
        <v>258</v>
      </c>
      <c r="D28" s="59">
        <f>D29+D30</f>
        <v>0</v>
      </c>
    </row>
    <row r="29" spans="1:4" s="51" customFormat="1" ht="24" customHeight="1">
      <c r="A29" s="58" t="s">
        <v>259</v>
      </c>
      <c r="B29" s="59">
        <f>B30+B31</f>
        <v>0</v>
      </c>
      <c r="C29" s="58" t="s">
        <v>255</v>
      </c>
      <c r="D29" s="62"/>
    </row>
    <row r="30" spans="1:4" s="51" customFormat="1" ht="24" customHeight="1">
      <c r="A30" s="58" t="s">
        <v>251</v>
      </c>
      <c r="B30" s="59"/>
      <c r="C30" s="58" t="s">
        <v>256</v>
      </c>
      <c r="D30" s="59"/>
    </row>
    <row r="31" spans="1:4" s="51" customFormat="1" ht="24" customHeight="1">
      <c r="A31" s="58" t="s">
        <v>252</v>
      </c>
      <c r="B31" s="59"/>
      <c r="C31" s="58" t="s">
        <v>260</v>
      </c>
      <c r="D31" s="59">
        <f>D32+D33</f>
        <v>0</v>
      </c>
    </row>
    <row r="32" spans="1:4" s="51" customFormat="1" ht="24" customHeight="1">
      <c r="A32" s="58" t="s">
        <v>261</v>
      </c>
      <c r="B32" s="59">
        <f>B33+B34</f>
        <v>0</v>
      </c>
      <c r="C32" s="58" t="s">
        <v>255</v>
      </c>
      <c r="D32" s="62"/>
    </row>
    <row r="33" spans="1:4" s="51" customFormat="1" ht="24" customHeight="1">
      <c r="A33" s="58" t="s">
        <v>255</v>
      </c>
      <c r="B33" s="59"/>
      <c r="C33" s="58" t="s">
        <v>256</v>
      </c>
      <c r="D33" s="59"/>
    </row>
    <row r="34" spans="1:4" s="51" customFormat="1" ht="24" customHeight="1">
      <c r="A34" s="58" t="s">
        <v>256</v>
      </c>
      <c r="B34" s="59"/>
      <c r="C34" s="58" t="s">
        <v>262</v>
      </c>
      <c r="D34" s="62"/>
    </row>
    <row r="35" spans="1:4" s="51" customFormat="1" ht="24" customHeight="1">
      <c r="A35" s="58" t="s">
        <v>263</v>
      </c>
      <c r="B35" s="59"/>
      <c r="C35" s="58" t="s">
        <v>264</v>
      </c>
      <c r="D35" s="62"/>
    </row>
    <row r="36" spans="1:4" s="51" customFormat="1" ht="24" customHeight="1">
      <c r="A36" s="58" t="s">
        <v>265</v>
      </c>
      <c r="B36" s="59"/>
      <c r="C36" s="60"/>
      <c r="D36" s="62"/>
    </row>
    <row r="37" spans="1:4" s="51" customFormat="1" ht="24" customHeight="1">
      <c r="A37" s="58"/>
      <c r="B37" s="59"/>
      <c r="C37" s="58"/>
      <c r="D37" s="62"/>
    </row>
    <row r="38" spans="1:4" s="51" customFormat="1" ht="24" customHeight="1">
      <c r="A38" s="61" t="s">
        <v>266</v>
      </c>
      <c r="B38" s="61">
        <f>B19+B21+B28</f>
        <v>13535447.15</v>
      </c>
      <c r="C38" s="61" t="s">
        <v>267</v>
      </c>
      <c r="D38" s="63">
        <f>D19+D21</f>
        <v>13535447.15</v>
      </c>
    </row>
  </sheetData>
  <sheetProtection/>
  <mergeCells count="4">
    <mergeCell ref="A1:D1"/>
    <mergeCell ref="A2:B2"/>
    <mergeCell ref="A3:B3"/>
    <mergeCell ref="C3:D3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7">
      <selection activeCell="E22" sqref="E22"/>
    </sheetView>
  </sheetViews>
  <sheetFormatPr defaultColWidth="9.140625" defaultRowHeight="12.75" customHeight="1"/>
  <cols>
    <col min="1" max="1" width="12.28125" style="1" customWidth="1"/>
    <col min="2" max="2" width="19.57421875" style="1" customWidth="1"/>
    <col min="3" max="3" width="16.00390625" style="1" customWidth="1"/>
    <col min="4" max="4" width="10.7109375" style="1" customWidth="1"/>
    <col min="5" max="5" width="12.140625" style="1" customWidth="1"/>
    <col min="6" max="6" width="11.140625" style="1" customWidth="1"/>
    <col min="7" max="7" width="9.140625" style="1" customWidth="1"/>
    <col min="8" max="8" width="13.57421875" style="1" customWidth="1"/>
    <col min="9" max="12" width="11.7109375" style="1" customWidth="1"/>
    <col min="13" max="13" width="10.421875" style="1" customWidth="1"/>
    <col min="14" max="16" width="11.7109375" style="1" customWidth="1"/>
    <col min="17" max="17" width="12.7109375" style="1" customWidth="1"/>
    <col min="18" max="18" width="9.140625" style="1" customWidth="1"/>
  </cols>
  <sheetData>
    <row r="1" spans="1:17" s="1" customFormat="1" ht="31.5" customHeight="1">
      <c r="A1" s="43" t="s">
        <v>268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s="41" customFormat="1" ht="21" customHeight="1">
      <c r="A2" s="45" t="s">
        <v>269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s="1" customFormat="1" ht="27" customHeight="1">
      <c r="A3" s="46" t="s">
        <v>50</v>
      </c>
      <c r="B3" s="46"/>
      <c r="C3" s="46" t="s">
        <v>61</v>
      </c>
      <c r="D3" s="46" t="s">
        <v>270</v>
      </c>
      <c r="E3" s="46"/>
      <c r="F3" s="46"/>
      <c r="G3" s="46" t="s">
        <v>271</v>
      </c>
      <c r="H3" s="46"/>
      <c r="I3" s="46" t="s">
        <v>272</v>
      </c>
      <c r="J3" s="46" t="s">
        <v>273</v>
      </c>
      <c r="K3" s="46" t="s">
        <v>274</v>
      </c>
      <c r="L3" s="46" t="s">
        <v>275</v>
      </c>
      <c r="M3" s="46" t="s">
        <v>276</v>
      </c>
      <c r="N3" s="46"/>
      <c r="O3" s="46"/>
      <c r="P3" s="46" t="s">
        <v>277</v>
      </c>
      <c r="Q3" s="46" t="s">
        <v>278</v>
      </c>
    </row>
    <row r="4" spans="1:17" s="1" customFormat="1" ht="48.75" customHeight="1">
      <c r="A4" s="46" t="s">
        <v>121</v>
      </c>
      <c r="B4" s="46" t="s">
        <v>122</v>
      </c>
      <c r="C4" s="46"/>
      <c r="D4" s="46" t="s">
        <v>12</v>
      </c>
      <c r="E4" s="46" t="s">
        <v>279</v>
      </c>
      <c r="F4" s="46" t="s">
        <v>280</v>
      </c>
      <c r="G4" s="46" t="s">
        <v>281</v>
      </c>
      <c r="H4" s="46" t="s">
        <v>282</v>
      </c>
      <c r="I4" s="46"/>
      <c r="J4" s="46"/>
      <c r="K4" s="46"/>
      <c r="L4" s="46"/>
      <c r="M4" s="46" t="s">
        <v>283</v>
      </c>
      <c r="N4" s="46" t="s">
        <v>284</v>
      </c>
      <c r="O4" s="46" t="s">
        <v>285</v>
      </c>
      <c r="P4" s="46"/>
      <c r="Q4" s="46"/>
    </row>
    <row r="5" spans="1:17" s="42" customFormat="1" ht="19.5" customHeight="1">
      <c r="A5" s="47" t="s">
        <v>60</v>
      </c>
      <c r="B5" s="47" t="s">
        <v>60</v>
      </c>
      <c r="C5" s="47">
        <v>1</v>
      </c>
      <c r="D5" s="47">
        <v>2</v>
      </c>
      <c r="E5" s="47">
        <v>3</v>
      </c>
      <c r="F5" s="47">
        <v>4</v>
      </c>
      <c r="G5" s="47">
        <v>5</v>
      </c>
      <c r="H5" s="47">
        <v>6</v>
      </c>
      <c r="I5" s="47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7">
        <v>13</v>
      </c>
      <c r="P5" s="47">
        <v>14</v>
      </c>
      <c r="Q5" s="47">
        <v>15</v>
      </c>
    </row>
    <row r="6" spans="1:17" s="42" customFormat="1" ht="19.5" customHeight="1">
      <c r="A6" s="14" t="s">
        <v>61</v>
      </c>
      <c r="B6" s="14"/>
      <c r="C6" s="15">
        <f>C7+C10+C14+C18+C21+C26+C29</f>
        <v>3363795</v>
      </c>
      <c r="D6" s="15">
        <f>D7+D10+D14+D18+D21+D26+D29</f>
        <v>3363795</v>
      </c>
      <c r="E6" s="15">
        <f>E7+E10+E14+E18+E21+E26+E29</f>
        <v>3363795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s="4" customFormat="1" ht="24" customHeight="1">
      <c r="A7" s="17" t="s">
        <v>62</v>
      </c>
      <c r="B7" s="18" t="s">
        <v>63</v>
      </c>
      <c r="C7" s="19">
        <f aca="true" t="shared" si="0" ref="C7:C9">D7</f>
        <v>71122</v>
      </c>
      <c r="D7" s="19">
        <v>71122</v>
      </c>
      <c r="E7" s="19">
        <v>71122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s="4" customFormat="1" ht="24" customHeight="1">
      <c r="A8" s="17" t="s">
        <v>64</v>
      </c>
      <c r="B8" s="18" t="s">
        <v>65</v>
      </c>
      <c r="C8" s="19">
        <f t="shared" si="0"/>
        <v>71122</v>
      </c>
      <c r="D8" s="19">
        <v>71122</v>
      </c>
      <c r="E8" s="19">
        <v>71122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s="4" customFormat="1" ht="24" customHeight="1">
      <c r="A9" s="22" t="s">
        <v>66</v>
      </c>
      <c r="B9" s="23" t="s">
        <v>67</v>
      </c>
      <c r="C9" s="24">
        <f t="shared" si="0"/>
        <v>71122</v>
      </c>
      <c r="D9" s="24">
        <v>71122</v>
      </c>
      <c r="E9" s="24">
        <v>71122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s="6" customFormat="1" ht="24" customHeight="1">
      <c r="A10" s="25" t="s">
        <v>68</v>
      </c>
      <c r="B10" s="26" t="s">
        <v>69</v>
      </c>
      <c r="C10" s="19">
        <v>41779</v>
      </c>
      <c r="D10" s="19">
        <v>41779</v>
      </c>
      <c r="E10" s="19">
        <v>41779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s="6" customFormat="1" ht="24" customHeight="1">
      <c r="A11" s="25" t="s">
        <v>70</v>
      </c>
      <c r="B11" s="26" t="s">
        <v>71</v>
      </c>
      <c r="C11" s="19">
        <f>C12+C13</f>
        <v>41779</v>
      </c>
      <c r="D11" s="19">
        <f>D12+D13</f>
        <v>41779</v>
      </c>
      <c r="E11" s="19">
        <f>E12+E13</f>
        <v>41779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s="6" customFormat="1" ht="24" customHeight="1">
      <c r="A12" s="22" t="s">
        <v>72</v>
      </c>
      <c r="B12" s="23" t="s">
        <v>73</v>
      </c>
      <c r="C12" s="24">
        <v>34042</v>
      </c>
      <c r="D12" s="24">
        <v>34042</v>
      </c>
      <c r="E12" s="24">
        <v>34042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s="6" customFormat="1" ht="24" customHeight="1">
      <c r="A13" s="22" t="s">
        <v>74</v>
      </c>
      <c r="B13" s="23" t="s">
        <v>75</v>
      </c>
      <c r="C13" s="24">
        <v>7737</v>
      </c>
      <c r="D13" s="24">
        <v>7737</v>
      </c>
      <c r="E13" s="24">
        <v>7737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s="6" customFormat="1" ht="24" customHeight="1">
      <c r="A14" s="28" t="s">
        <v>76</v>
      </c>
      <c r="B14" s="29" t="s">
        <v>77</v>
      </c>
      <c r="C14" s="19">
        <f>D14+G14</f>
        <v>2222000</v>
      </c>
      <c r="D14" s="19">
        <f>D16+D17</f>
        <v>2222000</v>
      </c>
      <c r="E14" s="19">
        <f>E16+E17</f>
        <v>2222000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s="6" customFormat="1" ht="24" customHeight="1">
      <c r="A15" s="22" t="s">
        <v>78</v>
      </c>
      <c r="B15" s="29" t="s">
        <v>79</v>
      </c>
      <c r="C15" s="19">
        <f>D15+G15</f>
        <v>2222000</v>
      </c>
      <c r="D15" s="19">
        <f>E15+H15</f>
        <v>2222000</v>
      </c>
      <c r="E15" s="19">
        <f>E16+E17</f>
        <v>2222000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s="6" customFormat="1" ht="24" customHeight="1">
      <c r="A16" s="22" t="s">
        <v>80</v>
      </c>
      <c r="B16" s="23" t="s">
        <v>81</v>
      </c>
      <c r="C16" s="24">
        <v>530000</v>
      </c>
      <c r="D16" s="19">
        <f>E16+H16</f>
        <v>530000</v>
      </c>
      <c r="E16" s="24">
        <v>530000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s="6" customFormat="1" ht="24" customHeight="1">
      <c r="A17" s="22" t="s">
        <v>84</v>
      </c>
      <c r="B17" s="23" t="s">
        <v>85</v>
      </c>
      <c r="C17" s="24">
        <v>1692000</v>
      </c>
      <c r="D17" s="24">
        <v>1692000</v>
      </c>
      <c r="E17" s="24">
        <v>1692000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s="6" customFormat="1" ht="24" customHeight="1">
      <c r="A18" s="25" t="s">
        <v>86</v>
      </c>
      <c r="B18" s="26" t="s">
        <v>87</v>
      </c>
      <c r="C18" s="19">
        <f aca="true" t="shared" si="1" ref="C18:C20">D18</f>
        <v>680779</v>
      </c>
      <c r="D18" s="19">
        <f>D19</f>
        <v>680779</v>
      </c>
      <c r="E18" s="19">
        <f>E19</f>
        <v>680779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s="6" customFormat="1" ht="24" customHeight="1">
      <c r="A19" s="25" t="s">
        <v>88</v>
      </c>
      <c r="B19" s="26" t="s">
        <v>89</v>
      </c>
      <c r="C19" s="19">
        <f t="shared" si="1"/>
        <v>680779</v>
      </c>
      <c r="D19" s="19">
        <f>D20</f>
        <v>680779</v>
      </c>
      <c r="E19" s="19">
        <f>E20</f>
        <v>680779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s="6" customFormat="1" ht="24" customHeight="1">
      <c r="A20" s="34" t="s">
        <v>90</v>
      </c>
      <c r="B20" s="35" t="s">
        <v>89</v>
      </c>
      <c r="C20" s="24">
        <f t="shared" si="1"/>
        <v>680779</v>
      </c>
      <c r="D20" s="24">
        <v>680779</v>
      </c>
      <c r="E20" s="24">
        <v>680779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s="6" customFormat="1" ht="24" customHeight="1">
      <c r="A21" s="25" t="s">
        <v>91</v>
      </c>
      <c r="B21" s="26" t="s">
        <v>92</v>
      </c>
      <c r="C21" s="19">
        <f>C22+0</f>
        <v>218000</v>
      </c>
      <c r="D21" s="19">
        <f>D22+0</f>
        <v>218000</v>
      </c>
      <c r="E21" s="19">
        <f>E22+0</f>
        <v>218000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s="6" customFormat="1" ht="24" customHeight="1">
      <c r="A22" s="25" t="s">
        <v>93</v>
      </c>
      <c r="B22" s="29" t="s">
        <v>94</v>
      </c>
      <c r="C22" s="19">
        <f>C23+C24+C25</f>
        <v>218000</v>
      </c>
      <c r="D22" s="19">
        <f>D23+D24+D25</f>
        <v>218000</v>
      </c>
      <c r="E22" s="19">
        <f>E23+E24+E25</f>
        <v>218000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s="6" customFormat="1" ht="24" customHeight="1">
      <c r="A23" s="34" t="s">
        <v>95</v>
      </c>
      <c r="B23" s="23" t="s">
        <v>96</v>
      </c>
      <c r="C23" s="24">
        <v>38000</v>
      </c>
      <c r="D23" s="24">
        <v>38000</v>
      </c>
      <c r="E23" s="24">
        <v>38000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s="6" customFormat="1" ht="24" customHeight="1">
      <c r="A24" s="34" t="s">
        <v>97</v>
      </c>
      <c r="B24" s="23" t="s">
        <v>98</v>
      </c>
      <c r="C24" s="24">
        <v>78000</v>
      </c>
      <c r="D24" s="24">
        <v>78000</v>
      </c>
      <c r="E24" s="24">
        <v>78000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s="6" customFormat="1" ht="24" customHeight="1">
      <c r="A25" s="34" t="s">
        <v>99</v>
      </c>
      <c r="B25" s="23" t="s">
        <v>100</v>
      </c>
      <c r="C25" s="24">
        <v>102000</v>
      </c>
      <c r="D25" s="24">
        <v>102000</v>
      </c>
      <c r="E25" s="24">
        <v>102000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s="6" customFormat="1" ht="24" customHeight="1">
      <c r="A26" s="25" t="s">
        <v>101</v>
      </c>
      <c r="B26" s="26" t="s">
        <v>102</v>
      </c>
      <c r="C26" s="19">
        <f>C27+0</f>
        <v>80000</v>
      </c>
      <c r="D26" s="19">
        <f>D27+0</f>
        <v>80000</v>
      </c>
      <c r="E26" s="19">
        <f>E27+0</f>
        <v>80000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s="6" customFormat="1" ht="24" customHeight="1">
      <c r="A27" s="25" t="s">
        <v>103</v>
      </c>
      <c r="B27" s="29" t="s">
        <v>104</v>
      </c>
      <c r="C27" s="19">
        <v>80000</v>
      </c>
      <c r="D27" s="19">
        <v>80000</v>
      </c>
      <c r="E27" s="19">
        <v>80000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s="6" customFormat="1" ht="24" customHeight="1">
      <c r="A28" s="34" t="s">
        <v>105</v>
      </c>
      <c r="B28" s="23" t="s">
        <v>106</v>
      </c>
      <c r="C28" s="24">
        <v>80000</v>
      </c>
      <c r="D28" s="24">
        <v>80000</v>
      </c>
      <c r="E28" s="24">
        <v>80000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ht="24" customHeight="1">
      <c r="A29" s="25">
        <v>221</v>
      </c>
      <c r="B29" s="26" t="s">
        <v>107</v>
      </c>
      <c r="C29" s="19">
        <f aca="true" t="shared" si="2" ref="C29:C31">D29</f>
        <v>50115</v>
      </c>
      <c r="D29" s="19">
        <v>50115</v>
      </c>
      <c r="E29" s="49">
        <v>50115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7" ht="24" customHeight="1">
      <c r="A30" s="25" t="s">
        <v>108</v>
      </c>
      <c r="B30" s="26" t="s">
        <v>109</v>
      </c>
      <c r="C30" s="19">
        <f t="shared" si="2"/>
        <v>50115</v>
      </c>
      <c r="D30" s="19">
        <v>50115</v>
      </c>
      <c r="E30" s="19">
        <v>50115</v>
      </c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7" ht="24" customHeight="1">
      <c r="A31" s="34" t="s">
        <v>110</v>
      </c>
      <c r="B31" s="35" t="s">
        <v>111</v>
      </c>
      <c r="C31" s="24">
        <f t="shared" si="2"/>
        <v>50115</v>
      </c>
      <c r="D31" s="24">
        <v>50115</v>
      </c>
      <c r="E31" s="24">
        <v>50115</v>
      </c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</sheetData>
  <sheetProtection/>
  <mergeCells count="14">
    <mergeCell ref="A1:Q1"/>
    <mergeCell ref="A2:Q2"/>
    <mergeCell ref="A3:B3"/>
    <mergeCell ref="D3:F3"/>
    <mergeCell ref="G3:H3"/>
    <mergeCell ref="M3:O3"/>
    <mergeCell ref="A6:B6"/>
    <mergeCell ref="C3:C4"/>
    <mergeCell ref="I3:I4"/>
    <mergeCell ref="J3:J4"/>
    <mergeCell ref="K3:K4"/>
    <mergeCell ref="L3:L4"/>
    <mergeCell ref="P3:P4"/>
    <mergeCell ref="Q3:Q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E18" sqref="E18"/>
    </sheetView>
  </sheetViews>
  <sheetFormatPr defaultColWidth="9.140625" defaultRowHeight="12.75" customHeight="1"/>
  <cols>
    <col min="1" max="1" width="12.28125" style="1" customWidth="1"/>
    <col min="2" max="2" width="20.421875" style="1" customWidth="1"/>
    <col min="3" max="3" width="12.8515625" style="1" customWidth="1"/>
    <col min="4" max="4" width="14.8515625" style="1" customWidth="1"/>
    <col min="5" max="6" width="9.7109375" style="1" customWidth="1"/>
    <col min="7" max="7" width="4.7109375" style="1" customWidth="1"/>
    <col min="8" max="8" width="10.7109375" style="1" customWidth="1"/>
    <col min="9" max="9" width="6.28125" style="1" customWidth="1"/>
    <col min="10" max="10" width="7.00390625" style="1" customWidth="1"/>
    <col min="11" max="11" width="9.7109375" style="1" customWidth="1"/>
    <col min="12" max="12" width="9.140625" style="1" customWidth="1"/>
  </cols>
  <sheetData>
    <row r="1" spans="1:11" s="1" customFormat="1" ht="27" customHeight="1">
      <c r="A1" s="7" t="s">
        <v>286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2" customFormat="1" ht="18" customHeight="1">
      <c r="A2" s="9" t="s">
        <v>149</v>
      </c>
      <c r="B2" s="1"/>
      <c r="C2" s="1"/>
      <c r="D2" s="1"/>
      <c r="E2" s="10"/>
      <c r="F2" s="10"/>
      <c r="G2" s="10"/>
      <c r="H2" s="10"/>
      <c r="I2" s="10"/>
      <c r="J2" s="10"/>
      <c r="K2" s="39" t="s">
        <v>2</v>
      </c>
    </row>
    <row r="3" spans="1:11" s="1" customFormat="1" ht="15" customHeight="1">
      <c r="A3" s="11" t="s">
        <v>50</v>
      </c>
      <c r="B3" s="11"/>
      <c r="C3" s="11" t="s">
        <v>61</v>
      </c>
      <c r="D3" s="12" t="s">
        <v>287</v>
      </c>
      <c r="E3" s="12" t="s">
        <v>288</v>
      </c>
      <c r="F3" s="12" t="s">
        <v>289</v>
      </c>
      <c r="G3" s="11" t="s">
        <v>290</v>
      </c>
      <c r="H3" s="11" t="s">
        <v>291</v>
      </c>
      <c r="I3" s="11" t="s">
        <v>292</v>
      </c>
      <c r="J3" s="11" t="s">
        <v>293</v>
      </c>
      <c r="K3" s="11" t="s">
        <v>294</v>
      </c>
    </row>
    <row r="4" spans="1:11" s="1" customFormat="1" ht="21" customHeight="1">
      <c r="A4" s="11" t="s">
        <v>121</v>
      </c>
      <c r="B4" s="11" t="s">
        <v>295</v>
      </c>
      <c r="C4" s="11"/>
      <c r="D4" s="12"/>
      <c r="E4" s="12"/>
      <c r="F4" s="12"/>
      <c r="G4" s="12"/>
      <c r="H4" s="12"/>
      <c r="I4" s="11"/>
      <c r="J4" s="11"/>
      <c r="K4" s="11"/>
    </row>
    <row r="5" spans="1:11" s="3" customFormat="1" ht="21.75" customHeight="1">
      <c r="A5" s="13" t="s">
        <v>60</v>
      </c>
      <c r="B5" s="13" t="s">
        <v>60</v>
      </c>
      <c r="C5" s="13">
        <v>1</v>
      </c>
      <c r="D5" s="13"/>
      <c r="E5" s="13">
        <v>3</v>
      </c>
      <c r="F5" s="13">
        <v>4</v>
      </c>
      <c r="G5" s="13">
        <v>5</v>
      </c>
      <c r="H5" s="13">
        <v>6</v>
      </c>
      <c r="I5" s="13">
        <v>7</v>
      </c>
      <c r="J5" s="13">
        <v>8</v>
      </c>
      <c r="K5" s="13">
        <v>9</v>
      </c>
    </row>
    <row r="6" spans="1:11" s="4" customFormat="1" ht="17.25" customHeight="1">
      <c r="A6" s="14" t="s">
        <v>61</v>
      </c>
      <c r="B6" s="14"/>
      <c r="C6" s="15">
        <f>C7+C10+C14+C18+C21+C26+C29</f>
        <v>3363795</v>
      </c>
      <c r="D6" s="15">
        <f>D7+D10+D14+D18+D21+D26+D29</f>
        <v>3363795</v>
      </c>
      <c r="E6" s="16"/>
      <c r="F6" s="16"/>
      <c r="G6" s="16"/>
      <c r="H6" s="16"/>
      <c r="I6" s="16"/>
      <c r="J6" s="16"/>
      <c r="K6" s="16"/>
    </row>
    <row r="7" spans="1:12" s="5" customFormat="1" ht="24" customHeight="1">
      <c r="A7" s="17" t="s">
        <v>62</v>
      </c>
      <c r="B7" s="18" t="s">
        <v>63</v>
      </c>
      <c r="C7" s="19">
        <f aca="true" t="shared" si="0" ref="C7:C9">D7</f>
        <v>71122</v>
      </c>
      <c r="D7" s="19">
        <v>71122</v>
      </c>
      <c r="E7" s="20"/>
      <c r="F7" s="21"/>
      <c r="G7" s="21"/>
      <c r="H7" s="21"/>
      <c r="I7" s="21"/>
      <c r="J7" s="21"/>
      <c r="K7" s="21"/>
      <c r="L7" s="40"/>
    </row>
    <row r="8" spans="1:12" s="5" customFormat="1" ht="24" customHeight="1">
      <c r="A8" s="17" t="s">
        <v>64</v>
      </c>
      <c r="B8" s="18" t="s">
        <v>65</v>
      </c>
      <c r="C8" s="19">
        <f t="shared" si="0"/>
        <v>71122</v>
      </c>
      <c r="D8" s="19">
        <v>71122</v>
      </c>
      <c r="E8" s="20"/>
      <c r="F8" s="21"/>
      <c r="G8" s="21"/>
      <c r="H8" s="21"/>
      <c r="I8" s="21"/>
      <c r="J8" s="21"/>
      <c r="K8" s="21"/>
      <c r="L8" s="40"/>
    </row>
    <row r="9" spans="1:12" s="5" customFormat="1" ht="24" customHeight="1">
      <c r="A9" s="22" t="s">
        <v>66</v>
      </c>
      <c r="B9" s="23" t="s">
        <v>67</v>
      </c>
      <c r="C9" s="24">
        <f t="shared" si="0"/>
        <v>71122</v>
      </c>
      <c r="D9" s="24">
        <v>71122</v>
      </c>
      <c r="E9" s="21"/>
      <c r="F9" s="21"/>
      <c r="G9" s="21"/>
      <c r="H9" s="21"/>
      <c r="I9" s="21"/>
      <c r="J9" s="21"/>
      <c r="K9" s="21"/>
      <c r="L9" s="40"/>
    </row>
    <row r="10" spans="1:12" s="5" customFormat="1" ht="24" customHeight="1">
      <c r="A10" s="25" t="s">
        <v>68</v>
      </c>
      <c r="B10" s="26" t="s">
        <v>69</v>
      </c>
      <c r="C10" s="19">
        <v>41779</v>
      </c>
      <c r="D10" s="19">
        <v>41779</v>
      </c>
      <c r="E10" s="27"/>
      <c r="F10" s="21"/>
      <c r="G10" s="21"/>
      <c r="H10" s="21"/>
      <c r="I10" s="21"/>
      <c r="J10" s="21"/>
      <c r="K10" s="21"/>
      <c r="L10" s="40"/>
    </row>
    <row r="11" spans="1:12" s="5" customFormat="1" ht="24" customHeight="1">
      <c r="A11" s="25" t="s">
        <v>70</v>
      </c>
      <c r="B11" s="26" t="s">
        <v>71</v>
      </c>
      <c r="C11" s="19">
        <f>C12+C13</f>
        <v>41779</v>
      </c>
      <c r="D11" s="19">
        <f>D12+D13</f>
        <v>41779</v>
      </c>
      <c r="E11" s="27"/>
      <c r="F11" s="21"/>
      <c r="G11" s="21"/>
      <c r="H11" s="21"/>
      <c r="I11" s="21"/>
      <c r="J11" s="21"/>
      <c r="K11" s="21"/>
      <c r="L11" s="40"/>
    </row>
    <row r="12" spans="1:12" s="5" customFormat="1" ht="24" customHeight="1">
      <c r="A12" s="22" t="s">
        <v>72</v>
      </c>
      <c r="B12" s="23" t="s">
        <v>73</v>
      </c>
      <c r="C12" s="24">
        <v>34042</v>
      </c>
      <c r="D12" s="24">
        <v>34042</v>
      </c>
      <c r="E12" s="27"/>
      <c r="F12" s="21"/>
      <c r="G12" s="21"/>
      <c r="H12" s="21"/>
      <c r="I12" s="21"/>
      <c r="J12" s="21"/>
      <c r="K12" s="21"/>
      <c r="L12" s="40"/>
    </row>
    <row r="13" spans="1:12" s="5" customFormat="1" ht="24" customHeight="1">
      <c r="A13" s="22" t="s">
        <v>74</v>
      </c>
      <c r="B13" s="23" t="s">
        <v>75</v>
      </c>
      <c r="C13" s="24">
        <v>7737</v>
      </c>
      <c r="D13" s="24">
        <v>7737</v>
      </c>
      <c r="E13" s="21"/>
      <c r="F13" s="21"/>
      <c r="G13" s="21"/>
      <c r="H13" s="21"/>
      <c r="I13" s="21"/>
      <c r="J13" s="21"/>
      <c r="K13" s="21"/>
      <c r="L13" s="40"/>
    </row>
    <row r="14" spans="1:12" s="5" customFormat="1" ht="24" customHeight="1">
      <c r="A14" s="28" t="s">
        <v>76</v>
      </c>
      <c r="B14" s="29" t="s">
        <v>77</v>
      </c>
      <c r="C14" s="19">
        <f>D14+G14</f>
        <v>2222000</v>
      </c>
      <c r="D14" s="19">
        <f>D16+D17</f>
        <v>2222000</v>
      </c>
      <c r="E14" s="21"/>
      <c r="F14" s="21"/>
      <c r="G14" s="21"/>
      <c r="H14" s="21"/>
      <c r="I14" s="21"/>
      <c r="J14" s="21"/>
      <c r="K14" s="21"/>
      <c r="L14" s="40"/>
    </row>
    <row r="15" spans="1:12" s="5" customFormat="1" ht="24" customHeight="1">
      <c r="A15" s="22" t="s">
        <v>78</v>
      </c>
      <c r="B15" s="29" t="s">
        <v>79</v>
      </c>
      <c r="C15" s="19">
        <f>D15+G15</f>
        <v>2222000</v>
      </c>
      <c r="D15" s="19">
        <f>D16+D17</f>
        <v>2222000</v>
      </c>
      <c r="E15" s="21"/>
      <c r="F15" s="21"/>
      <c r="G15" s="21"/>
      <c r="H15" s="21"/>
      <c r="I15" s="21"/>
      <c r="J15" s="21"/>
      <c r="K15" s="21"/>
      <c r="L15" s="40"/>
    </row>
    <row r="16" spans="1:12" s="5" customFormat="1" ht="24" customHeight="1">
      <c r="A16" s="22" t="s">
        <v>80</v>
      </c>
      <c r="B16" s="23" t="s">
        <v>81</v>
      </c>
      <c r="C16" s="24">
        <v>5300000</v>
      </c>
      <c r="D16" s="19">
        <v>530000</v>
      </c>
      <c r="E16" s="21"/>
      <c r="F16" s="21"/>
      <c r="G16" s="21"/>
      <c r="H16" s="21"/>
      <c r="I16" s="21"/>
      <c r="J16" s="21"/>
      <c r="K16" s="21"/>
      <c r="L16" s="40"/>
    </row>
    <row r="17" spans="1:12" s="5" customFormat="1" ht="24" customHeight="1">
      <c r="A17" s="30" t="s">
        <v>84</v>
      </c>
      <c r="B17" s="31" t="s">
        <v>85</v>
      </c>
      <c r="C17" s="32">
        <v>1692000</v>
      </c>
      <c r="D17" s="24">
        <v>1692000</v>
      </c>
      <c r="E17" s="33"/>
      <c r="F17" s="21"/>
      <c r="G17" s="21"/>
      <c r="H17" s="21"/>
      <c r="I17" s="21"/>
      <c r="J17" s="21"/>
      <c r="K17" s="21"/>
      <c r="L17" s="40"/>
    </row>
    <row r="18" spans="1:12" s="5" customFormat="1" ht="24" customHeight="1">
      <c r="A18" s="25" t="s">
        <v>86</v>
      </c>
      <c r="B18" s="26" t="s">
        <v>87</v>
      </c>
      <c r="C18" s="19">
        <f aca="true" t="shared" si="1" ref="C18:C20">D18</f>
        <v>680779</v>
      </c>
      <c r="D18" s="19">
        <f>D19</f>
        <v>680779</v>
      </c>
      <c r="E18" s="21"/>
      <c r="F18" s="21"/>
      <c r="G18" s="21"/>
      <c r="H18" s="21"/>
      <c r="I18" s="21"/>
      <c r="J18" s="21"/>
      <c r="K18" s="21"/>
      <c r="L18" s="40"/>
    </row>
    <row r="19" spans="1:12" s="5" customFormat="1" ht="24" customHeight="1">
      <c r="A19" s="25" t="s">
        <v>88</v>
      </c>
      <c r="B19" s="26" t="s">
        <v>89</v>
      </c>
      <c r="C19" s="19">
        <f t="shared" si="1"/>
        <v>680779</v>
      </c>
      <c r="D19" s="19">
        <f>D20</f>
        <v>680779</v>
      </c>
      <c r="E19" s="21"/>
      <c r="F19" s="21"/>
      <c r="G19" s="21"/>
      <c r="H19" s="21"/>
      <c r="I19" s="21"/>
      <c r="J19" s="21"/>
      <c r="K19" s="21"/>
      <c r="L19" s="40"/>
    </row>
    <row r="20" spans="1:12" s="5" customFormat="1" ht="24" customHeight="1">
      <c r="A20" s="34" t="s">
        <v>90</v>
      </c>
      <c r="B20" s="35" t="s">
        <v>89</v>
      </c>
      <c r="C20" s="24">
        <f t="shared" si="1"/>
        <v>680779</v>
      </c>
      <c r="D20" s="24">
        <v>680779</v>
      </c>
      <c r="E20" s="21"/>
      <c r="F20" s="21"/>
      <c r="G20" s="21"/>
      <c r="H20" s="21"/>
      <c r="I20" s="21"/>
      <c r="J20" s="21"/>
      <c r="K20" s="21"/>
      <c r="L20" s="40"/>
    </row>
    <row r="21" spans="1:12" s="5" customFormat="1" ht="24" customHeight="1">
      <c r="A21" s="25" t="s">
        <v>91</v>
      </c>
      <c r="B21" s="26" t="s">
        <v>92</v>
      </c>
      <c r="C21" s="19">
        <f>C22+0</f>
        <v>218000</v>
      </c>
      <c r="D21" s="19">
        <f>D22+0</f>
        <v>218000</v>
      </c>
      <c r="E21" s="36"/>
      <c r="F21" s="36"/>
      <c r="G21" s="36"/>
      <c r="H21" s="36"/>
      <c r="I21" s="36"/>
      <c r="J21" s="36"/>
      <c r="K21" s="36"/>
      <c r="L21" s="40"/>
    </row>
    <row r="22" spans="1:12" s="5" customFormat="1" ht="24" customHeight="1">
      <c r="A22" s="25" t="s">
        <v>93</v>
      </c>
      <c r="B22" s="29" t="s">
        <v>94</v>
      </c>
      <c r="C22" s="19">
        <f>C23+C24+C25</f>
        <v>218000</v>
      </c>
      <c r="D22" s="19">
        <f>D23+D24+D25</f>
        <v>218000</v>
      </c>
      <c r="E22" s="21"/>
      <c r="F22" s="21"/>
      <c r="G22" s="21"/>
      <c r="H22" s="21"/>
      <c r="I22" s="21"/>
      <c r="J22" s="21"/>
      <c r="K22" s="21"/>
      <c r="L22" s="40"/>
    </row>
    <row r="23" spans="1:11" s="6" customFormat="1" ht="24" customHeight="1">
      <c r="A23" s="34" t="s">
        <v>95</v>
      </c>
      <c r="B23" s="23" t="s">
        <v>96</v>
      </c>
      <c r="C23" s="24">
        <v>38000</v>
      </c>
      <c r="D23" s="24">
        <v>38000</v>
      </c>
      <c r="E23" s="21"/>
      <c r="F23" s="37"/>
      <c r="G23" s="37"/>
      <c r="H23" s="37"/>
      <c r="I23" s="37"/>
      <c r="J23" s="37"/>
      <c r="K23" s="37"/>
    </row>
    <row r="24" spans="1:11" s="6" customFormat="1" ht="24" customHeight="1">
      <c r="A24" s="34" t="s">
        <v>97</v>
      </c>
      <c r="B24" s="23" t="s">
        <v>98</v>
      </c>
      <c r="C24" s="24">
        <v>78000</v>
      </c>
      <c r="D24" s="24">
        <v>78000</v>
      </c>
      <c r="E24" s="21"/>
      <c r="F24" s="37"/>
      <c r="G24" s="37"/>
      <c r="H24" s="37"/>
      <c r="I24" s="37"/>
      <c r="J24" s="37"/>
      <c r="K24" s="37"/>
    </row>
    <row r="25" spans="1:11" s="6" customFormat="1" ht="24" customHeight="1">
      <c r="A25" s="34" t="s">
        <v>99</v>
      </c>
      <c r="B25" s="23" t="s">
        <v>100</v>
      </c>
      <c r="C25" s="24">
        <v>102000</v>
      </c>
      <c r="D25" s="24">
        <v>102000</v>
      </c>
      <c r="E25" s="21"/>
      <c r="F25" s="37"/>
      <c r="G25" s="37"/>
      <c r="H25" s="37"/>
      <c r="I25" s="37"/>
      <c r="J25" s="37"/>
      <c r="K25" s="37"/>
    </row>
    <row r="26" spans="1:11" s="6" customFormat="1" ht="24" customHeight="1">
      <c r="A26" s="25" t="s">
        <v>101</v>
      </c>
      <c r="B26" s="26" t="s">
        <v>102</v>
      </c>
      <c r="C26" s="19">
        <f>C27+0</f>
        <v>80000</v>
      </c>
      <c r="D26" s="19">
        <f>D27+0</f>
        <v>80000</v>
      </c>
      <c r="E26" s="21"/>
      <c r="F26" s="37"/>
      <c r="G26" s="37"/>
      <c r="H26" s="37"/>
      <c r="I26" s="37"/>
      <c r="J26" s="37"/>
      <c r="K26" s="37"/>
    </row>
    <row r="27" spans="1:11" ht="24" customHeight="1">
      <c r="A27" s="25" t="s">
        <v>103</v>
      </c>
      <c r="B27" s="29" t="s">
        <v>104</v>
      </c>
      <c r="C27" s="19">
        <v>80000</v>
      </c>
      <c r="D27" s="19">
        <v>80000</v>
      </c>
      <c r="E27" s="38"/>
      <c r="F27" s="38"/>
      <c r="G27" s="38"/>
      <c r="H27" s="38"/>
      <c r="I27" s="38"/>
      <c r="J27" s="38"/>
      <c r="K27" s="38"/>
    </row>
    <row r="28" spans="1:11" ht="24" customHeight="1">
      <c r="A28" s="34" t="s">
        <v>105</v>
      </c>
      <c r="B28" s="23" t="s">
        <v>106</v>
      </c>
      <c r="C28" s="24">
        <v>80000</v>
      </c>
      <c r="D28" s="24">
        <v>80000</v>
      </c>
      <c r="E28" s="38"/>
      <c r="F28" s="38"/>
      <c r="G28" s="38"/>
      <c r="H28" s="38"/>
      <c r="I28" s="38"/>
      <c r="J28" s="38"/>
      <c r="K28" s="38"/>
    </row>
    <row r="29" spans="1:11" ht="24" customHeight="1">
      <c r="A29" s="25">
        <v>221</v>
      </c>
      <c r="B29" s="26" t="s">
        <v>107</v>
      </c>
      <c r="C29" s="19">
        <f aca="true" t="shared" si="2" ref="C29:C31">D29</f>
        <v>50115</v>
      </c>
      <c r="D29" s="19">
        <v>50115</v>
      </c>
      <c r="E29" s="38"/>
      <c r="F29" s="38"/>
      <c r="G29" s="38"/>
      <c r="H29" s="38"/>
      <c r="I29" s="38"/>
      <c r="J29" s="38"/>
      <c r="K29" s="38"/>
    </row>
    <row r="30" spans="1:11" ht="24" customHeight="1">
      <c r="A30" s="25" t="s">
        <v>108</v>
      </c>
      <c r="B30" s="26" t="s">
        <v>109</v>
      </c>
      <c r="C30" s="19">
        <f t="shared" si="2"/>
        <v>50115</v>
      </c>
      <c r="D30" s="19">
        <v>50115</v>
      </c>
      <c r="E30" s="38"/>
      <c r="F30" s="38"/>
      <c r="G30" s="38"/>
      <c r="H30" s="38"/>
      <c r="I30" s="38"/>
      <c r="J30" s="38"/>
      <c r="K30" s="38"/>
    </row>
    <row r="31" spans="1:11" ht="24" customHeight="1">
      <c r="A31" s="34" t="s">
        <v>110</v>
      </c>
      <c r="B31" s="35" t="s">
        <v>111</v>
      </c>
      <c r="C31" s="24">
        <f t="shared" si="2"/>
        <v>50115</v>
      </c>
      <c r="D31" s="24">
        <v>50115</v>
      </c>
      <c r="E31" s="38"/>
      <c r="F31" s="38"/>
      <c r="G31" s="38"/>
      <c r="H31" s="38"/>
      <c r="I31" s="38"/>
      <c r="J31" s="38"/>
      <c r="K31" s="38"/>
    </row>
  </sheetData>
  <sheetProtection/>
  <mergeCells count="13">
    <mergeCell ref="A1:K1"/>
    <mergeCell ref="A2:D2"/>
    <mergeCell ref="A3:B3"/>
    <mergeCell ref="A6:B6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大武口区石炭井办事处</dc:creator>
  <cp:keywords/>
  <dc:description/>
  <cp:lastModifiedBy>Client</cp:lastModifiedBy>
  <dcterms:created xsi:type="dcterms:W3CDTF">2019-01-07T02:49:44Z</dcterms:created>
  <dcterms:modified xsi:type="dcterms:W3CDTF">2021-06-21T13:12:43Z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59FE0FB6E5DC40AABAAEA497EB845279</vt:lpwstr>
  </property>
</Properties>
</file>