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7590" firstSheet="2" activeTab="4"/>
  </bookViews>
  <sheets>
    <sheet name="表1-财政拨款收支总表" sheetId="1" r:id="rId1"/>
    <sheet name="表2-财政拨款支出总表" sheetId="2" r:id="rId2"/>
    <sheet name="表3-一般公共预算支出表" sheetId="3" r:id="rId3"/>
    <sheet name="表4-一般公共预算基本支出表" sheetId="4" r:id="rId4"/>
    <sheet name="表5一般公共预算三公经费支出表" sheetId="5" r:id="rId5"/>
    <sheet name="表6-政府性基金预算支出表" sheetId="6" r:id="rId6"/>
    <sheet name="表7-部门收支总表" sheetId="7" r:id="rId7"/>
    <sheet name="表8-部门收入总表" sheetId="8" r:id="rId8"/>
    <sheet name="表9-部门支出总表" sheetId="9" r:id="rId9"/>
  </sheets>
  <definedNames>
    <definedName name="_xlnm.Print_Titles" localSheetId="0">'表1-财政拨款收支总表'!$1:$4</definedName>
    <definedName name="_xlnm.Print_Titles" localSheetId="1">'表2-财政拨款支出总表'!$1:$5</definedName>
    <definedName name="_xlnm.Print_Titles" localSheetId="2">'表3-一般公共预算支出表'!$1:$6</definedName>
    <definedName name="_xlnm.Print_Titles" localSheetId="6">'表7-部门收支总表'!$1:$3</definedName>
    <definedName name="_xlnm.Print_Titles" localSheetId="8">'表9-部门支出总表'!$1:$5</definedName>
  </definedNames>
  <calcPr fullCalcOnLoad="1"/>
</workbook>
</file>

<file path=xl/sharedStrings.xml><?xml version="1.0" encoding="utf-8"?>
<sst xmlns="http://schemas.openxmlformats.org/spreadsheetml/2006/main" count="425" uniqueCount="242">
  <si>
    <t>财政拨款收支总表</t>
  </si>
  <si>
    <t>填报单位名称：大武口区总工会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</si>
  <si>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</si>
  <si>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</si>
  <si>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</si>
  <si>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</si>
  <si>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</si>
  <si>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</si>
  <si>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</si>
  <si>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</si>
  <si>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</si>
  <si>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</si>
  <si>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</si>
  <si>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</si>
  <si>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</si>
  <si>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</si>
  <si>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</si>
  <si>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</si>
  <si>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</si>
  <si>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</si>
  <si>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</si>
  <si>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</si>
  <si>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</si>
  <si>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</si>
  <si>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</si>
  <si>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</si>
  <si>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</si>
  <si>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</si>
  <si>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</si>
  <si>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</si>
  <si>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</si>
  <si>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</si>
  <si>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</si>
  <si>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</si>
  <si>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</si>
  <si>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</si>
  <si>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</si>
  <si>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</si>
  <si>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</si>
  <si>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</si>
  <si>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</si>
  <si>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</si>
  <si>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</si>
  <si>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</si>
  <si>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</si>
  <si>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</si>
  <si>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</si>
  <si>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</si>
  <si>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>财政拨款支出总表</t>
  </si>
  <si>
    <t>填报单位名称：    大武口区总工会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</si>
  <si>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</si>
  <si>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</si>
  <si>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</si>
  <si>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</si>
  <si>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</si>
  <si>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</si>
  <si>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</si>
  <si>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</si>
  <si>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</si>
  <si>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</si>
  <si>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</si>
  <si>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</si>
  <si>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</si>
  <si>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</si>
  <si>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</si>
  <si>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</si>
  <si>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</si>
  <si>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</si>
  <si>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</si>
  <si>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</si>
  <si>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</si>
  <si>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</si>
  <si>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</si>
  <si>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</si>
  <si>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</si>
  <si>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</si>
  <si>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</si>
  <si>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</si>
  <si>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</si>
  <si>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</si>
  <si>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</si>
  <si>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</si>
  <si>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</si>
  <si>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</si>
  <si>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</si>
  <si>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</si>
  <si>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</si>
  <si>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</si>
  <si>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</si>
  <si>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</si>
  <si>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</si>
  <si>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</si>
  <si>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</si>
  <si>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</si>
  <si>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</si>
  <si>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   大武口区总工会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</si>
  <si>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</si>
  <si>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</si>
  <si>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</si>
  <si>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</si>
  <si>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</si>
  <si>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</si>
  <si>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</si>
  <si>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</si>
  <si>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</si>
  <si>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</si>
  <si>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207</t>
  </si>
  <si>
    <t>文化旅游体育与传媒支出</t>
  </si>
  <si>
    <t>20703</t>
  </si>
  <si>
    <t>体育</t>
  </si>
  <si>
    <t>2070308</t>
  </si>
  <si>
    <t>群众体育</t>
  </si>
  <si>
    <t>行政事业单位养老支出</t>
  </si>
  <si>
    <t>2080504</t>
  </si>
  <si>
    <t>未归口管理的行政单位离退休</t>
  </si>
  <si>
    <t>208027</t>
  </si>
  <si>
    <t>财政对其他社会保险基金的补助</t>
  </si>
  <si>
    <t>2082702</t>
  </si>
  <si>
    <t>财政对工伤保险基金的补助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</si>
  <si>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</si>
  <si>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</si>
  <si>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</si>
  <si>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</si>
  <si>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</si>
  <si>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</si>
  <si>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</si>
  <si>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</si>
  <si>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</si>
  <si>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</si>
  <si>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</si>
  <si>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</si>
  <si>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</si>
  <si>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</si>
  <si>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</si>
  <si>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</si>
  <si>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二、商品和服务支出</t>
  </si>
  <si>
    <t>办公费</t>
  </si>
  <si>
    <t>印刷费</t>
  </si>
  <si>
    <t>邮电费</t>
  </si>
  <si>
    <t>差旅费</t>
  </si>
  <si>
    <t>工会经费</t>
  </si>
  <si>
    <t>其他交通费用</t>
  </si>
  <si>
    <t>其他商品和服务支出</t>
  </si>
  <si>
    <t>三、对个人和家庭的补助</t>
  </si>
  <si>
    <t>其他对个人和家庭的补助支出</t>
  </si>
  <si>
    <t>四、资本性支出</t>
  </si>
  <si>
    <t>一般公共预算“三公”经费支出表</t>
  </si>
  <si>
    <t>填报单位名称：大武口区总工会      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</si>
  <si>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</si>
  <si>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</si>
  <si>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</si>
  <si>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</si>
  <si>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</si>
  <si>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</si>
  <si>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</si>
  <si>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</si>
  <si>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</si>
  <si>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大武口区总工会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</si>
  <si>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</si>
  <si>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</si>
  <si>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</si>
  <si>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</si>
  <si>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</si>
  <si>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</si>
  <si>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</si>
  <si>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</si>
  <si>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</si>
  <si>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</si>
  <si>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</si>
  <si>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</si>
  <si>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</si>
  <si>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</si>
  <si>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</si>
  <si>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</si>
  <si>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</si>
  <si>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</si>
  <si>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</si>
  <si>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</si>
  <si>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</si>
  <si>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</si>
  <si>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</si>
  <si>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</si>
  <si>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</si>
  <si>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</si>
  <si>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</si>
  <si>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</si>
  <si>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</si>
  <si>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</si>
  <si>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</si>
  <si>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</si>
  <si>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</si>
  <si>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</si>
  <si>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</si>
  <si>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</si>
  <si>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</si>
  <si>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</si>
  <si>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</si>
  <si>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</si>
  <si>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</si>
  <si>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</si>
  <si>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</si>
  <si>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</si>
  <si>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</si>
  <si>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</si>
  <si>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</si>
  <si>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</si>
  <si>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</si>
  <si>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</si>
  <si>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</si>
  <si>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</si>
  <si>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</si>
  <si>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</si>
  <si>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</si>
  <si>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</si>
  <si>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</si>
  <si>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 大武口区总工会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</si>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</sst>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_ "/>
    <numFmt numFmtId="181" formatCode="#,##0_ "/>
    <numFmt numFmtId="182" formatCode="#,##0_);[Red]\(#,##0\)"/>
    <numFmt numFmtId="183" formatCode="#,##0.00_);[Red]\(#,##0.00\)"/>
    <numFmt numFmtId="184" formatCode="0_);[Red]\(0\)"/>
    <numFmt numFmtId="185" formatCode="#,##0;[Red]#,##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Trial"/>
      <family val="2"/>
    </font>
    <font>
      <sz val="9"/>
      <color indexed="58"/>
      <name val="宋体"/>
      <family val="0"/>
    </font>
    <font>
      <sz val="9"/>
      <color indexed="8"/>
      <name val="Arial"/>
      <family val="2"/>
    </font>
    <font>
      <b/>
      <sz val="9"/>
      <name val="宋体"/>
      <family val="0"/>
    </font>
    <font>
      <sz val="9"/>
      <color indexed="8"/>
      <name val="Courier New"/>
      <family val="3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3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44" fillId="12" borderId="0" applyNumberFormat="0" applyBorder="0" applyAlignment="0" applyProtection="0"/>
    <xf numFmtId="0" fontId="24" fillId="0" borderId="5" applyNumberFormat="0" applyFill="0" applyAlignment="0" applyProtection="0"/>
    <xf numFmtId="0" fontId="44" fillId="13" borderId="0" applyNumberFormat="0" applyBorder="0" applyAlignment="0" applyProtection="0"/>
    <xf numFmtId="0" fontId="30" fillId="9" borderId="6" applyNumberFormat="0" applyAlignment="0" applyProtection="0"/>
    <xf numFmtId="0" fontId="40" fillId="14" borderId="0" applyNumberFormat="0" applyBorder="0" applyAlignment="0" applyProtection="0"/>
    <xf numFmtId="0" fontId="41" fillId="9" borderId="1" applyNumberFormat="0" applyAlignment="0" applyProtection="0"/>
    <xf numFmtId="0" fontId="34" fillId="15" borderId="7" applyNumberFormat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39" fillId="0" borderId="8" applyNumberFormat="0" applyFill="0" applyAlignment="0" applyProtection="0"/>
    <xf numFmtId="0" fontId="36" fillId="0" borderId="9" applyNumberFormat="0" applyFill="0" applyAlignment="0" applyProtection="0"/>
    <xf numFmtId="0" fontId="40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31" fillId="18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31" fillId="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0" fillId="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19" borderId="0" applyNumberFormat="0" applyBorder="0" applyAlignment="0" applyProtection="0"/>
    <xf numFmtId="0" fontId="31" fillId="39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40" borderId="0" applyNumberFormat="0" applyBorder="0" applyAlignment="0" applyProtection="0"/>
    <xf numFmtId="0" fontId="4" fillId="0" borderId="0">
      <alignment vertical="center"/>
      <protection/>
    </xf>
    <xf numFmtId="0" fontId="31" fillId="15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10" fillId="0" borderId="11" xfId="0" applyNumberFormat="1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181" fontId="10" fillId="0" borderId="11" xfId="0" applyNumberFormat="1" applyFont="1" applyFill="1" applyBorder="1" applyAlignment="1" applyProtection="1">
      <alignment vertical="center"/>
      <protection/>
    </xf>
    <xf numFmtId="181" fontId="10" fillId="0" borderId="13" xfId="0" applyNumberFormat="1" applyFont="1" applyFill="1" applyBorder="1" applyAlignment="1" applyProtection="1">
      <alignment/>
      <protection/>
    </xf>
    <xf numFmtId="49" fontId="9" fillId="37" borderId="14" xfId="0" applyNumberFormat="1" applyFont="1" applyFill="1" applyBorder="1" applyAlignment="1" applyProtection="1">
      <alignment vertical="center"/>
      <protection/>
    </xf>
    <xf numFmtId="181" fontId="9" fillId="37" borderId="11" xfId="0" applyNumberFormat="1" applyFont="1" applyFill="1" applyBorder="1" applyAlignment="1" applyProtection="1">
      <alignment vertical="center"/>
      <protection/>
    </xf>
    <xf numFmtId="181" fontId="9" fillId="0" borderId="13" xfId="0" applyNumberFormat="1" applyFont="1" applyFill="1" applyBorder="1" applyAlignment="1" applyProtection="1">
      <alignment/>
      <protection/>
    </xf>
    <xf numFmtId="49" fontId="9" fillId="37" borderId="11" xfId="0" applyNumberFormat="1" applyFont="1" applyFill="1" applyBorder="1" applyAlignment="1" applyProtection="1">
      <alignment vertical="center"/>
      <protection/>
    </xf>
    <xf numFmtId="49" fontId="9" fillId="37" borderId="12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/>
      <protection/>
    </xf>
    <xf numFmtId="49" fontId="9" fillId="37" borderId="15" xfId="0" applyNumberFormat="1" applyFont="1" applyFill="1" applyBorder="1" applyAlignment="1" applyProtection="1">
      <alignment vertical="center"/>
      <protection/>
    </xf>
    <xf numFmtId="181" fontId="10" fillId="0" borderId="16" xfId="0" applyNumberFormat="1" applyFont="1" applyFill="1" applyBorder="1" applyAlignment="1" applyProtection="1">
      <alignment/>
      <protection/>
    </xf>
    <xf numFmtId="49" fontId="9" fillId="37" borderId="17" xfId="0" applyNumberFormat="1" applyFont="1" applyFill="1" applyBorder="1" applyAlignment="1" applyProtection="1">
      <alignment vertical="center"/>
      <protection/>
    </xf>
    <xf numFmtId="181" fontId="9" fillId="0" borderId="16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3" fontId="9" fillId="0" borderId="18" xfId="0" applyNumberFormat="1" applyFont="1" applyFill="1" applyBorder="1" applyAlignment="1" applyProtection="1">
      <alignment horizontal="left" vertical="center" wrapText="1"/>
      <protection/>
    </xf>
    <xf numFmtId="181" fontId="10" fillId="0" borderId="20" xfId="0" applyNumberFormat="1" applyFont="1" applyFill="1" applyBorder="1" applyAlignment="1" applyProtection="1">
      <alignment/>
      <protection/>
    </xf>
    <xf numFmtId="181" fontId="10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181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181" fontId="9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81" fontId="10" fillId="0" borderId="18" xfId="0" applyNumberFormat="1" applyFont="1" applyBorder="1" applyAlignment="1" applyProtection="1">
      <alignment horizontal="right" vertical="center" wrapText="1"/>
      <protection/>
    </xf>
    <xf numFmtId="181" fontId="10" fillId="0" borderId="18" xfId="0" applyNumberFormat="1" applyFont="1" applyBorder="1" applyAlignment="1" applyProtection="1">
      <alignment horizontal="left" vertical="center" wrapText="1"/>
      <protection/>
    </xf>
    <xf numFmtId="181" fontId="10" fillId="0" borderId="18" xfId="0" applyNumberFormat="1" applyFont="1" applyBorder="1" applyAlignment="1" applyProtection="1">
      <alignment horizontal="left" wrapText="1"/>
      <protection/>
    </xf>
    <xf numFmtId="0" fontId="10" fillId="0" borderId="18" xfId="0" applyFont="1" applyBorder="1" applyAlignment="1" applyProtection="1">
      <alignment horizontal="left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181" fontId="10" fillId="0" borderId="18" xfId="0" applyNumberFormat="1" applyFont="1" applyFill="1" applyBorder="1" applyAlignment="1" applyProtection="1">
      <alignment horizontal="right" vertical="center" wrapText="1"/>
      <protection/>
    </xf>
    <xf numFmtId="181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81" fontId="10" fillId="37" borderId="18" xfId="0" applyNumberFormat="1" applyFont="1" applyFill="1" applyBorder="1" applyAlignment="1" applyProtection="1">
      <alignment horizontal="right" vertical="center" wrapText="1"/>
      <protection/>
    </xf>
    <xf numFmtId="181" fontId="10" fillId="0" borderId="18" xfId="0" applyNumberFormat="1" applyFont="1" applyBorder="1" applyAlignment="1" applyProtection="1">
      <alignment horizontal="center" vertical="center" wrapText="1"/>
      <protection/>
    </xf>
    <xf numFmtId="181" fontId="10" fillId="0" borderId="18" xfId="0" applyNumberFormat="1" applyFont="1" applyBorder="1" applyAlignment="1" applyProtection="1">
      <alignment horizontal="right" wrapText="1"/>
      <protection/>
    </xf>
    <xf numFmtId="181" fontId="10" fillId="0" borderId="18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181" fontId="9" fillId="37" borderId="11" xfId="0" applyNumberFormat="1" applyFont="1" applyFill="1" applyBorder="1" applyAlignment="1" applyProtection="1">
      <alignment horizontal="right" vertical="center"/>
      <protection/>
    </xf>
    <xf numFmtId="9" fontId="9" fillId="37" borderId="11" xfId="0" applyNumberFormat="1" applyFont="1" applyFill="1" applyBorder="1" applyAlignment="1" applyProtection="1">
      <alignment horizontal="right" vertical="center"/>
      <protection/>
    </xf>
    <xf numFmtId="9" fontId="10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180" fontId="14" fillId="0" borderId="19" xfId="0" applyNumberFormat="1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180" fontId="14" fillId="0" borderId="11" xfId="0" applyNumberFormat="1" applyFont="1" applyFill="1" applyBorder="1" applyAlignment="1" applyProtection="1">
      <alignment/>
      <protection/>
    </xf>
    <xf numFmtId="180" fontId="14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82" fontId="9" fillId="0" borderId="11" xfId="0" applyNumberFormat="1" applyFont="1" applyBorder="1" applyAlignment="1" applyProtection="1">
      <alignment horizontal="right" vertical="center"/>
      <protection/>
    </xf>
    <xf numFmtId="0" fontId="15" fillId="37" borderId="23" xfId="84" applyFont="1" applyFill="1" applyBorder="1" applyAlignment="1">
      <alignment horizontal="left" vertical="center" wrapText="1"/>
      <protection/>
    </xf>
    <xf numFmtId="0" fontId="15" fillId="37" borderId="24" xfId="84" applyFont="1" applyFill="1" applyBorder="1" applyAlignment="1">
      <alignment horizontal="left" vertical="center" wrapText="1"/>
      <protection/>
    </xf>
    <xf numFmtId="0" fontId="16" fillId="37" borderId="23" xfId="84" applyFont="1" applyFill="1" applyBorder="1" applyAlignment="1">
      <alignment horizontal="center" vertical="center" wrapText="1"/>
      <protection/>
    </xf>
    <xf numFmtId="0" fontId="16" fillId="37" borderId="24" xfId="84" applyFont="1" applyFill="1" applyBorder="1" applyAlignment="1">
      <alignment horizontal="justify" vertical="center" wrapText="1"/>
      <protection/>
    </xf>
    <xf numFmtId="182" fontId="10" fillId="37" borderId="11" xfId="0" applyNumberFormat="1" applyFont="1" applyFill="1" applyBorder="1" applyAlignment="1" applyProtection="1">
      <alignment horizontal="right" vertical="center"/>
      <protection/>
    </xf>
    <xf numFmtId="182" fontId="10" fillId="0" borderId="11" xfId="0" applyNumberFormat="1" applyFont="1" applyFill="1" applyBorder="1" applyAlignment="1" applyProtection="1">
      <alignment horizontal="right" vertical="center"/>
      <protection/>
    </xf>
    <xf numFmtId="0" fontId="16" fillId="37" borderId="25" xfId="84" applyFont="1" applyFill="1" applyBorder="1" applyAlignment="1">
      <alignment horizontal="justify" vertical="center" wrapText="1"/>
      <protection/>
    </xf>
    <xf numFmtId="0" fontId="10" fillId="0" borderId="11" xfId="0" applyFont="1" applyBorder="1" applyAlignment="1" applyProtection="1">
      <alignment horizontal="right" vertical="center"/>
      <protection/>
    </xf>
    <xf numFmtId="182" fontId="9" fillId="37" borderId="11" xfId="0" applyNumberFormat="1" applyFont="1" applyFill="1" applyBorder="1" applyAlignment="1" applyProtection="1">
      <alignment horizontal="right" vertical="center"/>
      <protection/>
    </xf>
    <xf numFmtId="0" fontId="16" fillId="37" borderId="11" xfId="84" applyFont="1" applyFill="1" applyBorder="1" applyAlignment="1">
      <alignment horizontal="center" vertical="center" wrapText="1"/>
      <protection/>
    </xf>
    <xf numFmtId="0" fontId="16" fillId="37" borderId="11" xfId="84" applyFont="1" applyFill="1" applyBorder="1" applyAlignment="1">
      <alignment horizontal="justify" vertical="center" wrapText="1"/>
      <protection/>
    </xf>
    <xf numFmtId="0" fontId="15" fillId="37" borderId="11" xfId="84" applyFont="1" applyFill="1" applyBorder="1" applyAlignment="1">
      <alignment horizontal="left" vertical="center" wrapText="1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/>
      <protection/>
    </xf>
    <xf numFmtId="183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83" fontId="7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183" fontId="10" fillId="0" borderId="26" xfId="0" applyNumberFormat="1" applyFont="1" applyBorder="1" applyAlignment="1" applyProtection="1">
      <alignment horizontal="center" vertical="center"/>
      <protection/>
    </xf>
    <xf numFmtId="184" fontId="17" fillId="0" borderId="26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183" fontId="9" fillId="0" borderId="11" xfId="0" applyNumberFormat="1" applyFont="1" applyBorder="1" applyAlignment="1" applyProtection="1">
      <alignment vertical="center"/>
      <protection/>
    </xf>
    <xf numFmtId="182" fontId="7" fillId="0" borderId="11" xfId="0" applyNumberFormat="1" applyFont="1" applyBorder="1" applyAlignment="1" applyProtection="1">
      <alignment horizontal="right" vertical="center"/>
      <protection/>
    </xf>
    <xf numFmtId="182" fontId="10" fillId="0" borderId="11" xfId="0" applyNumberFormat="1" applyFont="1" applyBorder="1" applyAlignment="1" applyProtection="1">
      <alignment horizontal="right" vertical="center"/>
      <protection/>
    </xf>
    <xf numFmtId="10" fontId="10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vertical="center"/>
      <protection/>
    </xf>
    <xf numFmtId="183" fontId="10" fillId="0" borderId="11" xfId="0" applyNumberFormat="1" applyFont="1" applyFill="1" applyBorder="1" applyAlignment="1" applyProtection="1">
      <alignment horizontal="right" vertical="center"/>
      <protection/>
    </xf>
    <xf numFmtId="181" fontId="10" fillId="0" borderId="13" xfId="0" applyNumberFormat="1" applyFont="1" applyFill="1" applyBorder="1" applyAlignment="1" applyProtection="1">
      <alignment horizontal="right" vertical="center"/>
      <protection/>
    </xf>
    <xf numFmtId="181" fontId="10" fillId="0" borderId="27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183" fontId="10" fillId="0" borderId="11" xfId="0" applyNumberFormat="1" applyFont="1" applyFill="1" applyBorder="1" applyAlignment="1" applyProtection="1">
      <alignment vertical="center"/>
      <protection/>
    </xf>
    <xf numFmtId="181" fontId="10" fillId="0" borderId="22" xfId="0" applyNumberFormat="1" applyFont="1" applyFill="1" applyBorder="1" applyAlignment="1" applyProtection="1">
      <alignment horizontal="right" vertical="center"/>
      <protection/>
    </xf>
    <xf numFmtId="49" fontId="9" fillId="37" borderId="18" xfId="0" applyNumberFormat="1" applyFont="1" applyFill="1" applyBorder="1" applyAlignment="1" applyProtection="1">
      <alignment vertical="center"/>
      <protection/>
    </xf>
    <xf numFmtId="181" fontId="9" fillId="37" borderId="28" xfId="0" applyNumberFormat="1" applyFont="1" applyFill="1" applyBorder="1" applyAlignment="1" applyProtection="1">
      <alignment vertical="center"/>
      <protection/>
    </xf>
    <xf numFmtId="49" fontId="9" fillId="37" borderId="0" xfId="0" applyNumberFormat="1" applyFont="1" applyFill="1" applyBorder="1" applyAlignment="1" applyProtection="1">
      <alignment vertical="center"/>
      <protection/>
    </xf>
    <xf numFmtId="181" fontId="10" fillId="37" borderId="11" xfId="0" applyNumberFormat="1" applyFont="1" applyFill="1" applyBorder="1" applyAlignment="1" applyProtection="1">
      <alignment vertical="center"/>
      <protection/>
    </xf>
    <xf numFmtId="181" fontId="10" fillId="0" borderId="29" xfId="0" applyNumberFormat="1" applyFont="1" applyFill="1" applyBorder="1" applyAlignment="1" applyProtection="1">
      <alignment horizontal="right" vertical="center"/>
      <protection/>
    </xf>
    <xf numFmtId="181" fontId="9" fillId="0" borderId="16" xfId="0" applyNumberFormat="1" applyFont="1" applyFill="1" applyBorder="1" applyAlignment="1" applyProtection="1">
      <alignment horizontal="right" vertical="center"/>
      <protection/>
    </xf>
    <xf numFmtId="49" fontId="9" fillId="37" borderId="16" xfId="0" applyNumberFormat="1" applyFont="1" applyFill="1" applyBorder="1" applyAlignment="1" applyProtection="1">
      <alignment vertical="center"/>
      <protection/>
    </xf>
    <xf numFmtId="181" fontId="9" fillId="37" borderId="16" xfId="0" applyNumberFormat="1" applyFont="1" applyFill="1" applyBorder="1" applyAlignment="1" applyProtection="1">
      <alignment vertical="center"/>
      <protection/>
    </xf>
    <xf numFmtId="183" fontId="18" fillId="0" borderId="18" xfId="0" applyNumberFormat="1" applyFont="1" applyBorder="1" applyAlignment="1">
      <alignment vertical="center" wrapText="1"/>
    </xf>
    <xf numFmtId="181" fontId="10" fillId="0" borderId="16" xfId="0" applyNumberFormat="1" applyFont="1" applyFill="1" applyBorder="1" applyAlignment="1" applyProtection="1">
      <alignment horizontal="right" vertical="center"/>
      <protection/>
    </xf>
    <xf numFmtId="181" fontId="10" fillId="0" borderId="30" xfId="0" applyNumberFormat="1" applyFont="1" applyFill="1" applyBorder="1" applyAlignment="1" applyProtection="1">
      <alignment horizontal="right" vertical="center"/>
      <protection/>
    </xf>
    <xf numFmtId="49" fontId="9" fillId="37" borderId="13" xfId="0" applyNumberFormat="1" applyFont="1" applyFill="1" applyBorder="1" applyAlignment="1" applyProtection="1">
      <alignment vertical="center"/>
      <protection/>
    </xf>
    <xf numFmtId="181" fontId="9" fillId="37" borderId="13" xfId="0" applyNumberFormat="1" applyFont="1" applyFill="1" applyBorder="1" applyAlignment="1" applyProtection="1">
      <alignment vertical="center"/>
      <protection/>
    </xf>
    <xf numFmtId="181" fontId="10" fillId="0" borderId="2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/>
      <protection/>
    </xf>
    <xf numFmtId="181" fontId="10" fillId="0" borderId="30" xfId="0" applyNumberFormat="1" applyFont="1" applyFill="1" applyBorder="1" applyAlignment="1" applyProtection="1">
      <alignment/>
      <protection/>
    </xf>
    <xf numFmtId="181" fontId="10" fillId="0" borderId="16" xfId="0" applyNumberFormat="1" applyFont="1" applyFill="1" applyBorder="1" applyAlignment="1" applyProtection="1">
      <alignment horizontal="right" vertical="center"/>
      <protection/>
    </xf>
    <xf numFmtId="181" fontId="10" fillId="0" borderId="16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/>
      <protection/>
    </xf>
    <xf numFmtId="181" fontId="10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right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vertical="center"/>
      <protection/>
    </xf>
    <xf numFmtId="181" fontId="10" fillId="37" borderId="18" xfId="0" applyNumberFormat="1" applyFont="1" applyFill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181" fontId="21" fillId="37" borderId="18" xfId="0" applyNumberFormat="1" applyFont="1" applyFill="1" applyBorder="1" applyAlignment="1" applyProtection="1">
      <alignment horizontal="right"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181" fontId="21" fillId="0" borderId="18" xfId="0" applyNumberFormat="1" applyFont="1" applyBorder="1" applyAlignment="1" applyProtection="1">
      <alignment/>
      <protection/>
    </xf>
    <xf numFmtId="181" fontId="21" fillId="0" borderId="18" xfId="0" applyNumberFormat="1" applyFont="1" applyBorder="1" applyAlignment="1" applyProtection="1">
      <alignment horizontal="right" vertical="center"/>
      <protection/>
    </xf>
    <xf numFmtId="0" fontId="21" fillId="0" borderId="18" xfId="0" applyFont="1" applyBorder="1" applyAlignment="1" applyProtection="1">
      <alignment horizontal="left"/>
      <protection/>
    </xf>
    <xf numFmtId="181" fontId="3" fillId="0" borderId="18" xfId="0" applyNumberFormat="1" applyFont="1" applyBorder="1" applyAlignment="1" applyProtection="1">
      <alignment horizontal="right" vertical="center"/>
      <protection/>
    </xf>
    <xf numFmtId="0" fontId="21" fillId="0" borderId="18" xfId="0" applyFont="1" applyFill="1" applyBorder="1" applyAlignment="1" applyProtection="1">
      <alignment vertical="center"/>
      <protection/>
    </xf>
    <xf numFmtId="181" fontId="3" fillId="0" borderId="18" xfId="0" applyNumberFormat="1" applyFont="1" applyFill="1" applyBorder="1" applyAlignment="1" applyProtection="1">
      <alignment horizontal="right" vertical="center"/>
      <protection/>
    </xf>
    <xf numFmtId="0" fontId="10" fillId="9" borderId="18" xfId="0" applyFont="1" applyFill="1" applyBorder="1" applyAlignment="1" applyProtection="1">
      <alignment horizontal="left" vertical="center"/>
      <protection/>
    </xf>
    <xf numFmtId="181" fontId="3" fillId="9" borderId="18" xfId="0" applyNumberFormat="1" applyFont="1" applyFill="1" applyBorder="1" applyAlignment="1" applyProtection="1">
      <alignment horizontal="right" vertical="center"/>
      <protection/>
    </xf>
    <xf numFmtId="0" fontId="10" fillId="9" borderId="18" xfId="0" applyFont="1" applyFill="1" applyBorder="1" applyAlignment="1" applyProtection="1">
      <alignment vertical="center"/>
      <protection/>
    </xf>
    <xf numFmtId="185" fontId="10" fillId="9" borderId="18" xfId="0" applyNumberFormat="1" applyFont="1" applyFill="1" applyBorder="1" applyAlignment="1" applyProtection="1">
      <alignment horizontal="right" vertical="center"/>
      <protection/>
    </xf>
    <xf numFmtId="181" fontId="3" fillId="0" borderId="18" xfId="0" applyNumberFormat="1" applyFont="1" applyBorder="1" applyAlignment="1" applyProtection="1">
      <alignment horizontal="right" vertical="center" wrapText="1"/>
      <protection/>
    </xf>
    <xf numFmtId="185" fontId="10" fillId="0" borderId="18" xfId="0" applyNumberFormat="1" applyFont="1" applyBorder="1" applyAlignment="1" applyProtection="1">
      <alignment horizontal="right" vertical="center"/>
      <protection/>
    </xf>
    <xf numFmtId="181" fontId="3" fillId="37" borderId="18" xfId="0" applyNumberFormat="1" applyFont="1" applyFill="1" applyBorder="1" applyAlignment="1" applyProtection="1">
      <alignment horizontal="right" vertical="center"/>
      <protection/>
    </xf>
    <xf numFmtId="185" fontId="10" fillId="37" borderId="18" xfId="0" applyNumberFormat="1" applyFont="1" applyFill="1" applyBorder="1" applyAlignment="1" applyProtection="1">
      <alignment horizontal="right" vertical="center"/>
      <protection/>
    </xf>
    <xf numFmtId="185" fontId="10" fillId="0" borderId="18" xfId="0" applyNumberFormat="1" applyFont="1" applyFill="1" applyBorder="1" applyAlignment="1" applyProtection="1">
      <alignment horizontal="right" vertical="center"/>
      <protection/>
    </xf>
    <xf numFmtId="185" fontId="10" fillId="37" borderId="18" xfId="0" applyNumberFormat="1" applyFont="1" applyFill="1" applyBorder="1" applyAlignment="1" applyProtection="1">
      <alignment vertical="center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表4-一般公共预算基本支出表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92" customWidth="1"/>
    <col min="5" max="5" width="15.140625" style="92" customWidth="1"/>
    <col min="6" max="6" width="14.7109375" style="1" customWidth="1"/>
    <col min="7" max="7" width="9.140625" style="1" customWidth="1"/>
  </cols>
  <sheetData>
    <row r="1" spans="1:6" ht="31.5" customHeight="1">
      <c r="A1" s="8" t="s">
        <v>0</v>
      </c>
      <c r="B1" s="8"/>
      <c r="C1" s="8"/>
      <c r="D1" s="177"/>
      <c r="E1" s="177"/>
      <c r="F1" s="8"/>
    </row>
    <row r="2" spans="1:6" ht="14.25" customHeight="1">
      <c r="A2" s="178" t="s">
        <v>1</v>
      </c>
      <c r="B2" s="178"/>
      <c r="C2" s="179"/>
      <c r="D2" s="180"/>
      <c r="E2" s="154"/>
      <c r="F2" s="154" t="s">
        <v>2</v>
      </c>
    </row>
    <row r="3" spans="1:6" ht="19.5" customHeight="1">
      <c r="A3" s="181" t="s">
        <v>3</v>
      </c>
      <c r="B3" s="181"/>
      <c r="C3" s="181" t="s">
        <v>4</v>
      </c>
      <c r="D3" s="182"/>
      <c r="E3" s="182"/>
      <c r="F3" s="181"/>
    </row>
    <row r="4" spans="1:6" ht="24" customHeight="1">
      <c r="A4" s="183" t="s">
        <v>5</v>
      </c>
      <c r="B4" s="183" t="s">
        <v>6</v>
      </c>
      <c r="C4" s="183" t="s">
        <v>7</v>
      </c>
      <c r="D4" s="184" t="s">
        <v>6</v>
      </c>
      <c r="E4" s="185" t="s">
        <v>8</v>
      </c>
      <c r="F4" s="185" t="s">
        <v>9</v>
      </c>
    </row>
    <row r="5" spans="1:6" ht="24" customHeight="1">
      <c r="A5" s="186" t="s">
        <v>10</v>
      </c>
      <c r="B5" s="187">
        <f>B6</f>
        <v>947219</v>
      </c>
      <c r="C5" s="188" t="s">
        <v>11</v>
      </c>
      <c r="D5" s="187">
        <f>SUM(D6:D34)</f>
        <v>947219</v>
      </c>
      <c r="E5" s="187">
        <f>SUM(E6:E34)</f>
        <v>947219</v>
      </c>
      <c r="F5" s="189">
        <f>SUM(F6:F34)</f>
        <v>0</v>
      </c>
    </row>
    <row r="6" spans="1:6" ht="19.5" customHeight="1">
      <c r="A6" s="155" t="s">
        <v>12</v>
      </c>
      <c r="B6" s="190">
        <f>B7+B8</f>
        <v>947219</v>
      </c>
      <c r="C6" s="191" t="s">
        <v>13</v>
      </c>
      <c r="D6" s="190">
        <v>761007</v>
      </c>
      <c r="E6" s="190">
        <v>761007</v>
      </c>
      <c r="F6" s="192"/>
    </row>
    <row r="7" spans="1:6" ht="19.5" customHeight="1">
      <c r="A7" s="193" t="s">
        <v>14</v>
      </c>
      <c r="B7" s="190">
        <v>947219</v>
      </c>
      <c r="C7" s="191" t="s">
        <v>15</v>
      </c>
      <c r="D7" s="190"/>
      <c r="E7" s="190"/>
      <c r="F7" s="192"/>
    </row>
    <row r="8" spans="1:6" ht="19.5" customHeight="1">
      <c r="A8" s="193" t="s">
        <v>16</v>
      </c>
      <c r="B8" s="194"/>
      <c r="C8" s="191" t="s">
        <v>17</v>
      </c>
      <c r="D8" s="190"/>
      <c r="E8" s="190"/>
      <c r="F8" s="192"/>
    </row>
    <row r="9" spans="1:6" ht="19.5" customHeight="1">
      <c r="A9" s="195"/>
      <c r="B9" s="196"/>
      <c r="C9" s="191" t="s">
        <v>18</v>
      </c>
      <c r="D9" s="190"/>
      <c r="E9" s="190"/>
      <c r="F9" s="192"/>
    </row>
    <row r="10" spans="1:6" ht="19.5" customHeight="1">
      <c r="A10" s="195"/>
      <c r="B10" s="197"/>
      <c r="C10" s="191" t="s">
        <v>19</v>
      </c>
      <c r="D10" s="190"/>
      <c r="E10" s="190"/>
      <c r="F10" s="192"/>
    </row>
    <row r="11" spans="1:6" ht="19.5" customHeight="1">
      <c r="A11" s="195"/>
      <c r="B11" s="197"/>
      <c r="C11" s="191" t="s">
        <v>20</v>
      </c>
      <c r="D11" s="190"/>
      <c r="E11" s="190"/>
      <c r="F11" s="192"/>
    </row>
    <row r="12" spans="1:6" ht="19.5" customHeight="1">
      <c r="A12" s="195"/>
      <c r="B12" s="197"/>
      <c r="C12" s="191" t="s">
        <v>21</v>
      </c>
      <c r="D12" s="190"/>
      <c r="E12" s="190"/>
      <c r="F12" s="192"/>
    </row>
    <row r="13" spans="1:6" ht="19.5" customHeight="1">
      <c r="A13" s="195"/>
      <c r="B13" s="197"/>
      <c r="C13" s="191" t="s">
        <v>22</v>
      </c>
      <c r="D13" s="190">
        <v>66216</v>
      </c>
      <c r="E13" s="190">
        <v>66216</v>
      </c>
      <c r="F13" s="192"/>
    </row>
    <row r="14" spans="1:6" ht="19.5" customHeight="1">
      <c r="A14" s="195"/>
      <c r="B14" s="197"/>
      <c r="C14" s="191" t="s">
        <v>23</v>
      </c>
      <c r="D14" s="190"/>
      <c r="E14" s="190"/>
      <c r="F14" s="192"/>
    </row>
    <row r="15" spans="1:6" ht="19.5" customHeight="1">
      <c r="A15" s="195"/>
      <c r="B15" s="197"/>
      <c r="C15" s="191" t="s">
        <v>24</v>
      </c>
      <c r="D15" s="190">
        <v>51378</v>
      </c>
      <c r="E15" s="190">
        <v>51378</v>
      </c>
      <c r="F15" s="192"/>
    </row>
    <row r="16" spans="1:6" ht="19.5" customHeight="1">
      <c r="A16" s="195"/>
      <c r="B16" s="197"/>
      <c r="C16" s="191" t="s">
        <v>25</v>
      </c>
      <c r="D16" s="190"/>
      <c r="E16" s="190"/>
      <c r="F16" s="192"/>
    </row>
    <row r="17" spans="1:6" ht="19.5" customHeight="1">
      <c r="A17" s="195"/>
      <c r="B17" s="197"/>
      <c r="C17" s="191" t="s">
        <v>26</v>
      </c>
      <c r="D17" s="190"/>
      <c r="E17" s="190"/>
      <c r="F17" s="192"/>
    </row>
    <row r="18" spans="1:6" ht="19.5" customHeight="1">
      <c r="A18" s="198"/>
      <c r="B18" s="194"/>
      <c r="C18" s="191" t="s">
        <v>27</v>
      </c>
      <c r="D18" s="190"/>
      <c r="E18" s="190"/>
      <c r="F18" s="192"/>
    </row>
    <row r="19" spans="1:6" ht="19.5" customHeight="1">
      <c r="A19" s="195"/>
      <c r="B19" s="197"/>
      <c r="C19" s="191" t="s">
        <v>28</v>
      </c>
      <c r="D19" s="190"/>
      <c r="E19" s="190"/>
      <c r="F19" s="192"/>
    </row>
    <row r="20" spans="1:6" ht="19.5" customHeight="1">
      <c r="A20" s="195"/>
      <c r="B20" s="194"/>
      <c r="C20" s="191" t="s">
        <v>29</v>
      </c>
      <c r="D20" s="190"/>
      <c r="E20" s="190"/>
      <c r="F20" s="192"/>
    </row>
    <row r="21" spans="1:6" ht="19.5" customHeight="1">
      <c r="A21" s="198"/>
      <c r="B21" s="197"/>
      <c r="C21" s="191" t="s">
        <v>30</v>
      </c>
      <c r="D21" s="190"/>
      <c r="E21" s="190"/>
      <c r="F21" s="192"/>
    </row>
    <row r="22" spans="1:6" ht="19.5" customHeight="1">
      <c r="A22" s="195"/>
      <c r="B22" s="197"/>
      <c r="C22" s="191" t="s">
        <v>31</v>
      </c>
      <c r="D22" s="190"/>
      <c r="E22" s="190"/>
      <c r="F22" s="192"/>
    </row>
    <row r="23" spans="1:6" ht="19.5" customHeight="1">
      <c r="A23" s="195"/>
      <c r="B23" s="197"/>
      <c r="C23" s="191" t="s">
        <v>32</v>
      </c>
      <c r="D23" s="190"/>
      <c r="E23" s="190"/>
      <c r="F23" s="192"/>
    </row>
    <row r="24" spans="1:6" ht="19.5" customHeight="1">
      <c r="A24" s="195"/>
      <c r="B24" s="197"/>
      <c r="C24" s="191" t="s">
        <v>33</v>
      </c>
      <c r="D24" s="190"/>
      <c r="E24" s="190"/>
      <c r="F24" s="192"/>
    </row>
    <row r="25" spans="1:6" ht="19.5" customHeight="1">
      <c r="A25" s="195"/>
      <c r="B25" s="197"/>
      <c r="C25" s="191" t="s">
        <v>34</v>
      </c>
      <c r="D25" s="190">
        <v>68618</v>
      </c>
      <c r="E25" s="190">
        <v>68618</v>
      </c>
      <c r="F25" s="192"/>
    </row>
    <row r="26" spans="1:6" ht="19.5" customHeight="1">
      <c r="A26" s="195"/>
      <c r="B26" s="197"/>
      <c r="C26" s="191" t="s">
        <v>35</v>
      </c>
      <c r="D26" s="190"/>
      <c r="E26" s="190"/>
      <c r="F26" s="192"/>
    </row>
    <row r="27" spans="1:6" ht="19.5" customHeight="1">
      <c r="A27" s="195"/>
      <c r="B27" s="197"/>
      <c r="C27" s="191" t="s">
        <v>36</v>
      </c>
      <c r="D27" s="190"/>
      <c r="E27" s="190"/>
      <c r="F27" s="192"/>
    </row>
    <row r="28" spans="1:6" ht="19.5" customHeight="1">
      <c r="A28" s="195"/>
      <c r="B28" s="197"/>
      <c r="C28" s="191" t="s">
        <v>37</v>
      </c>
      <c r="D28" s="190"/>
      <c r="E28" s="190"/>
      <c r="F28" s="192"/>
    </row>
    <row r="29" spans="1:6" ht="19.5" customHeight="1">
      <c r="A29" s="195"/>
      <c r="B29" s="197"/>
      <c r="C29" s="191" t="s">
        <v>38</v>
      </c>
      <c r="D29" s="190"/>
      <c r="E29" s="190"/>
      <c r="F29" s="192"/>
    </row>
    <row r="30" spans="1:6" ht="19.5" customHeight="1">
      <c r="A30" s="195"/>
      <c r="B30" s="197"/>
      <c r="C30" s="191" t="s">
        <v>39</v>
      </c>
      <c r="D30" s="190"/>
      <c r="E30" s="190"/>
      <c r="F30" s="192"/>
    </row>
    <row r="31" spans="1:6" ht="19.5" customHeight="1">
      <c r="A31" s="195"/>
      <c r="B31" s="197"/>
      <c r="C31" s="191" t="s">
        <v>40</v>
      </c>
      <c r="D31" s="190"/>
      <c r="E31" s="190"/>
      <c r="F31" s="192"/>
    </row>
    <row r="32" spans="1:6" ht="19.5" customHeight="1">
      <c r="A32" s="195"/>
      <c r="B32" s="197"/>
      <c r="C32" s="191" t="s">
        <v>41</v>
      </c>
      <c r="D32" s="190"/>
      <c r="E32" s="190"/>
      <c r="F32" s="192"/>
    </row>
    <row r="33" spans="1:6" ht="19.5" customHeight="1">
      <c r="A33" s="195"/>
      <c r="B33" s="197"/>
      <c r="C33" s="191" t="s">
        <v>42</v>
      </c>
      <c r="D33" s="190"/>
      <c r="E33" s="190"/>
      <c r="F33" s="192"/>
    </row>
    <row r="34" spans="1:6" ht="19.5" customHeight="1">
      <c r="A34" s="195"/>
      <c r="B34" s="199"/>
      <c r="C34" s="191" t="s">
        <v>43</v>
      </c>
      <c r="D34" s="190"/>
      <c r="E34" s="190"/>
      <c r="F34" s="192"/>
    </row>
    <row r="35" spans="1:6" ht="19.5" customHeight="1">
      <c r="A35" s="200"/>
      <c r="B35" s="201"/>
      <c r="C35" s="87"/>
      <c r="D35" s="190"/>
      <c r="E35" s="190"/>
      <c r="F35" s="190"/>
    </row>
    <row r="36" spans="1:6" ht="19.5" customHeight="1">
      <c r="A36" s="202" t="s">
        <v>44</v>
      </c>
      <c r="B36" s="203"/>
      <c r="C36" s="204" t="s">
        <v>45</v>
      </c>
      <c r="D36" s="205"/>
      <c r="E36" s="205"/>
      <c r="F36" s="205"/>
    </row>
    <row r="37" spans="1:6" ht="19.5" customHeight="1">
      <c r="A37" s="193" t="s">
        <v>14</v>
      </c>
      <c r="B37" s="206"/>
      <c r="C37" s="193" t="s">
        <v>14</v>
      </c>
      <c r="D37" s="207"/>
      <c r="E37" s="207"/>
      <c r="F37" s="207"/>
    </row>
    <row r="38" spans="1:6" ht="19.5" customHeight="1">
      <c r="A38" s="193" t="s">
        <v>16</v>
      </c>
      <c r="B38" s="208"/>
      <c r="C38" s="193" t="s">
        <v>16</v>
      </c>
      <c r="D38" s="207"/>
      <c r="E38" s="207"/>
      <c r="F38" s="209"/>
    </row>
    <row r="39" spans="1:6" ht="19.5" customHeight="1">
      <c r="A39" s="181" t="s">
        <v>46</v>
      </c>
      <c r="B39" s="201">
        <f>B5+B36</f>
        <v>947219</v>
      </c>
      <c r="C39" s="181" t="s">
        <v>47</v>
      </c>
      <c r="D39" s="210">
        <f>D5+D36</f>
        <v>947219</v>
      </c>
      <c r="E39" s="210">
        <f>E5+E36</f>
        <v>947219</v>
      </c>
      <c r="F39" s="211"/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0.57421875" style="1" customWidth="1"/>
    <col min="2" max="2" width="28.8515625" style="1" customWidth="1"/>
    <col min="3" max="3" width="15.57421875" style="1" customWidth="1"/>
    <col min="4" max="4" width="13.7109375" style="92" customWidth="1"/>
    <col min="5" max="5" width="12.7109375" style="92" customWidth="1"/>
    <col min="6" max="6" width="13.28125" style="1" customWidth="1"/>
    <col min="7" max="7" width="11.140625" style="1" customWidth="1"/>
    <col min="8" max="8" width="11.28125" style="1" customWidth="1"/>
    <col min="9" max="9" width="9.421875" style="1" customWidth="1"/>
  </cols>
  <sheetData>
    <row r="1" spans="1:9" s="1" customFormat="1" ht="31.5" customHeight="1">
      <c r="A1" s="151" t="s">
        <v>48</v>
      </c>
      <c r="B1" s="152"/>
      <c r="C1" s="152"/>
      <c r="D1" s="153"/>
      <c r="E1" s="153"/>
      <c r="F1" s="152"/>
      <c r="G1" s="152"/>
      <c r="H1" s="152"/>
      <c r="I1" s="152"/>
    </row>
    <row r="2" spans="1:9" s="1" customFormat="1" ht="21.75" customHeight="1">
      <c r="A2" s="117" t="s">
        <v>49</v>
      </c>
      <c r="B2" s="117"/>
      <c r="C2" s="117"/>
      <c r="D2" s="154"/>
      <c r="E2" s="154"/>
      <c r="F2" s="117"/>
      <c r="G2" s="117"/>
      <c r="H2" s="117"/>
      <c r="I2" s="117"/>
    </row>
    <row r="3" spans="1:9" s="1" customFormat="1" ht="22.5" customHeight="1">
      <c r="A3" s="155" t="s">
        <v>50</v>
      </c>
      <c r="B3" s="155"/>
      <c r="C3" s="155" t="s">
        <v>51</v>
      </c>
      <c r="D3" s="156" t="s">
        <v>52</v>
      </c>
      <c r="E3" s="156"/>
      <c r="F3" s="155"/>
      <c r="G3" s="155"/>
      <c r="H3" s="155"/>
      <c r="I3" s="155"/>
    </row>
    <row r="4" spans="1:9" s="1" customFormat="1" ht="31.5" customHeight="1">
      <c r="A4" s="155" t="s">
        <v>53</v>
      </c>
      <c r="B4" s="155" t="s">
        <v>54</v>
      </c>
      <c r="C4" s="155"/>
      <c r="D4" s="155" t="s">
        <v>12</v>
      </c>
      <c r="E4" s="155" t="s">
        <v>55</v>
      </c>
      <c r="F4" s="72" t="s">
        <v>56</v>
      </c>
      <c r="G4" s="72" t="s">
        <v>57</v>
      </c>
      <c r="H4" s="72" t="s">
        <v>58</v>
      </c>
      <c r="I4" s="72" t="s">
        <v>59</v>
      </c>
    </row>
    <row r="5" spans="1:9" s="1" customFormat="1" ht="20.25" customHeight="1">
      <c r="A5" s="157" t="s">
        <v>60</v>
      </c>
      <c r="B5" s="157" t="s">
        <v>60</v>
      </c>
      <c r="C5" s="157">
        <v>1</v>
      </c>
      <c r="D5" s="157">
        <v>2</v>
      </c>
      <c r="E5" s="157">
        <v>3</v>
      </c>
      <c r="F5" s="157">
        <v>4</v>
      </c>
      <c r="G5" s="157">
        <v>5</v>
      </c>
      <c r="H5" s="157">
        <v>6</v>
      </c>
      <c r="I5" s="157">
        <v>7</v>
      </c>
    </row>
    <row r="6" spans="1:9" s="71" customFormat="1" ht="21" customHeight="1">
      <c r="A6" s="158" t="s">
        <v>61</v>
      </c>
      <c r="B6" s="158"/>
      <c r="C6" s="51">
        <f>SUM(D6)</f>
        <v>947219</v>
      </c>
      <c r="D6" s="51">
        <f>D7+D11+D15+D19</f>
        <v>947219</v>
      </c>
      <c r="E6" s="51">
        <f>D6</f>
        <v>947219</v>
      </c>
      <c r="F6" s="51">
        <f>SUM(F9:F25)</f>
        <v>0</v>
      </c>
      <c r="G6" s="51">
        <f>SUM(G9:G25)</f>
        <v>0</v>
      </c>
      <c r="H6" s="51">
        <f>SUM(H9:H25)</f>
        <v>0</v>
      </c>
      <c r="I6" s="51">
        <f>SUM(I9:I25)</f>
        <v>0</v>
      </c>
    </row>
    <row r="7" spans="1:9" s="71" customFormat="1" ht="21" customHeight="1">
      <c r="A7" s="18" t="s">
        <v>62</v>
      </c>
      <c r="B7" s="19" t="s">
        <v>63</v>
      </c>
      <c r="C7" s="21">
        <f aca="true" t="shared" si="0" ref="C7:C22">SUM(D7)</f>
        <v>761007</v>
      </c>
      <c r="D7" s="21">
        <f>SUM(D8)</f>
        <v>761007</v>
      </c>
      <c r="E7" s="21">
        <f aca="true" t="shared" si="1" ref="E7:E22">D7</f>
        <v>761007</v>
      </c>
      <c r="F7" s="51"/>
      <c r="G7" s="51"/>
      <c r="H7" s="51"/>
      <c r="I7" s="51"/>
    </row>
    <row r="8" spans="1:9" s="71" customFormat="1" ht="21" customHeight="1">
      <c r="A8" s="18" t="s">
        <v>64</v>
      </c>
      <c r="B8" s="19" t="s">
        <v>65</v>
      </c>
      <c r="C8" s="21">
        <f t="shared" si="0"/>
        <v>761007</v>
      </c>
      <c r="D8" s="21">
        <f>SUM(D9:D10)</f>
        <v>761007</v>
      </c>
      <c r="E8" s="21">
        <f t="shared" si="1"/>
        <v>761007</v>
      </c>
      <c r="F8" s="51"/>
      <c r="G8" s="51"/>
      <c r="H8" s="51"/>
      <c r="I8" s="51"/>
    </row>
    <row r="9" spans="1:9" s="56" customFormat="1" ht="24" customHeight="1">
      <c r="A9" s="23" t="s">
        <v>66</v>
      </c>
      <c r="B9" s="24" t="s">
        <v>67</v>
      </c>
      <c r="C9" s="51">
        <f t="shared" si="0"/>
        <v>571047</v>
      </c>
      <c r="D9" s="51">
        <v>571047</v>
      </c>
      <c r="E9" s="51">
        <f t="shared" si="1"/>
        <v>571047</v>
      </c>
      <c r="F9" s="22"/>
      <c r="G9" s="22"/>
      <c r="H9" s="22"/>
      <c r="I9" s="22"/>
    </row>
    <row r="10" spans="1:9" s="56" customFormat="1" ht="24" customHeight="1">
      <c r="A10" s="23" t="s">
        <v>68</v>
      </c>
      <c r="B10" s="24" t="s">
        <v>69</v>
      </c>
      <c r="C10" s="51">
        <f t="shared" si="0"/>
        <v>189960</v>
      </c>
      <c r="D10" s="132">
        <v>189960</v>
      </c>
      <c r="E10" s="51">
        <f t="shared" si="1"/>
        <v>189960</v>
      </c>
      <c r="F10" s="26"/>
      <c r="G10" s="26"/>
      <c r="H10" s="26"/>
      <c r="I10" s="26"/>
    </row>
    <row r="11" spans="1:9" s="56" customFormat="1" ht="24" customHeight="1">
      <c r="A11" s="159" t="s">
        <v>70</v>
      </c>
      <c r="B11" s="20" t="s">
        <v>71</v>
      </c>
      <c r="C11" s="21">
        <f t="shared" si="0"/>
        <v>66216</v>
      </c>
      <c r="D11" s="160">
        <f>SUM(D12)</f>
        <v>66216</v>
      </c>
      <c r="E11" s="21">
        <f t="shared" si="1"/>
        <v>66216</v>
      </c>
      <c r="F11" s="26"/>
      <c r="G11" s="26"/>
      <c r="H11" s="26"/>
      <c r="I11" s="26"/>
    </row>
    <row r="12" spans="1:9" s="56" customFormat="1" ht="24" customHeight="1">
      <c r="A12" s="161" t="s">
        <v>72</v>
      </c>
      <c r="B12" s="20" t="s">
        <v>73</v>
      </c>
      <c r="C12" s="21">
        <f t="shared" si="0"/>
        <v>66216</v>
      </c>
      <c r="D12" s="160">
        <f>SUM(D13)</f>
        <v>66216</v>
      </c>
      <c r="E12" s="21">
        <f t="shared" si="1"/>
        <v>66216</v>
      </c>
      <c r="F12" s="26"/>
      <c r="G12" s="26"/>
      <c r="H12" s="26"/>
      <c r="I12" s="26"/>
    </row>
    <row r="13" spans="1:9" s="56" customFormat="1" ht="24" customHeight="1">
      <c r="A13" s="23" t="s">
        <v>74</v>
      </c>
      <c r="B13" s="24" t="s">
        <v>75</v>
      </c>
      <c r="C13" s="51">
        <f t="shared" si="0"/>
        <v>66216</v>
      </c>
      <c r="D13" s="51">
        <v>66216</v>
      </c>
      <c r="E13" s="51">
        <f t="shared" si="1"/>
        <v>66216</v>
      </c>
      <c r="F13" s="22"/>
      <c r="G13" s="22"/>
      <c r="H13" s="22"/>
      <c r="I13" s="22"/>
    </row>
    <row r="14" spans="1:9" s="56" customFormat="1" ht="24" customHeight="1">
      <c r="A14" s="162" t="s">
        <v>76</v>
      </c>
      <c r="B14" s="20" t="s">
        <v>77</v>
      </c>
      <c r="C14" s="21">
        <f t="shared" si="0"/>
        <v>51378</v>
      </c>
      <c r="D14" s="21">
        <f>SUM(D15)</f>
        <v>51378</v>
      </c>
      <c r="E14" s="21">
        <f t="shared" si="1"/>
        <v>51378</v>
      </c>
      <c r="F14" s="22"/>
      <c r="G14" s="22"/>
      <c r="H14" s="22"/>
      <c r="I14" s="22"/>
    </row>
    <row r="15" spans="1:9" s="56" customFormat="1" ht="24" customHeight="1">
      <c r="A15" s="163" t="s">
        <v>78</v>
      </c>
      <c r="B15" s="20" t="s">
        <v>79</v>
      </c>
      <c r="C15" s="21">
        <f t="shared" si="0"/>
        <v>51378</v>
      </c>
      <c r="D15" s="21">
        <f>SUM(D16:D18)</f>
        <v>51378</v>
      </c>
      <c r="E15" s="21">
        <f t="shared" si="1"/>
        <v>51378</v>
      </c>
      <c r="F15" s="22"/>
      <c r="G15" s="22"/>
      <c r="H15" s="22"/>
      <c r="I15" s="22"/>
    </row>
    <row r="16" spans="1:9" s="56" customFormat="1" ht="24" customHeight="1">
      <c r="A16" s="23" t="s">
        <v>80</v>
      </c>
      <c r="B16" s="24" t="s">
        <v>81</v>
      </c>
      <c r="C16" s="51">
        <f t="shared" si="0"/>
        <v>36419</v>
      </c>
      <c r="D16" s="51">
        <v>36419</v>
      </c>
      <c r="E16" s="51">
        <f t="shared" si="1"/>
        <v>36419</v>
      </c>
      <c r="F16" s="22"/>
      <c r="G16" s="22"/>
      <c r="H16" s="22"/>
      <c r="I16" s="22"/>
    </row>
    <row r="17" spans="1:9" s="56" customFormat="1" ht="24" customHeight="1">
      <c r="A17" s="23" t="s">
        <v>82</v>
      </c>
      <c r="B17" s="24" t="s">
        <v>83</v>
      </c>
      <c r="C17" s="51">
        <f t="shared" si="0"/>
        <v>12159</v>
      </c>
      <c r="D17" s="51">
        <v>12159</v>
      </c>
      <c r="E17" s="51">
        <f t="shared" si="1"/>
        <v>12159</v>
      </c>
      <c r="F17" s="22"/>
      <c r="G17" s="22"/>
      <c r="H17" s="22"/>
      <c r="I17" s="22"/>
    </row>
    <row r="18" spans="1:9" s="56" customFormat="1" ht="24" customHeight="1">
      <c r="A18" s="23" t="s">
        <v>84</v>
      </c>
      <c r="B18" s="24" t="s">
        <v>85</v>
      </c>
      <c r="C18" s="51">
        <f t="shared" si="0"/>
        <v>2800</v>
      </c>
      <c r="D18" s="146">
        <v>2800</v>
      </c>
      <c r="E18" s="51">
        <f t="shared" si="1"/>
        <v>2800</v>
      </c>
      <c r="F18" s="34"/>
      <c r="G18" s="34"/>
      <c r="H18" s="34"/>
      <c r="I18" s="34"/>
    </row>
    <row r="19" spans="1:9" s="56" customFormat="1" ht="24" customHeight="1">
      <c r="A19" s="164" t="s">
        <v>86</v>
      </c>
      <c r="B19" s="20" t="s">
        <v>87</v>
      </c>
      <c r="C19" s="21">
        <f t="shared" si="0"/>
        <v>68618</v>
      </c>
      <c r="D19" s="142">
        <f>SUM(D20)</f>
        <v>68618</v>
      </c>
      <c r="E19" s="21">
        <f t="shared" si="1"/>
        <v>68618</v>
      </c>
      <c r="F19" s="34"/>
      <c r="G19" s="34"/>
      <c r="H19" s="34"/>
      <c r="I19" s="34"/>
    </row>
    <row r="20" spans="1:9" s="56" customFormat="1" ht="24" customHeight="1">
      <c r="A20" s="161" t="s">
        <v>88</v>
      </c>
      <c r="B20" s="20" t="s">
        <v>89</v>
      </c>
      <c r="C20" s="21">
        <f t="shared" si="0"/>
        <v>68618</v>
      </c>
      <c r="D20" s="21">
        <f>SUM(D21:D22)</f>
        <v>68618</v>
      </c>
      <c r="E20" s="21">
        <f t="shared" si="1"/>
        <v>68618</v>
      </c>
      <c r="F20" s="22"/>
      <c r="G20" s="22"/>
      <c r="H20" s="22"/>
      <c r="I20" s="22"/>
    </row>
    <row r="21" spans="1:9" s="56" customFormat="1" ht="24" customHeight="1">
      <c r="A21" s="23" t="s">
        <v>90</v>
      </c>
      <c r="B21" s="24" t="s">
        <v>91</v>
      </c>
      <c r="C21" s="51">
        <f t="shared" si="0"/>
        <v>53594</v>
      </c>
      <c r="D21" s="146">
        <v>53594</v>
      </c>
      <c r="E21" s="51">
        <f t="shared" si="1"/>
        <v>53594</v>
      </c>
      <c r="F21" s="22"/>
      <c r="G21" s="22"/>
      <c r="H21" s="22"/>
      <c r="I21" s="22"/>
    </row>
    <row r="22" spans="1:9" s="56" customFormat="1" ht="24" customHeight="1">
      <c r="A22" s="23" t="s">
        <v>92</v>
      </c>
      <c r="B22" s="24" t="s">
        <v>93</v>
      </c>
      <c r="C22" s="51">
        <f t="shared" si="0"/>
        <v>15024</v>
      </c>
      <c r="D22" s="146">
        <v>15024</v>
      </c>
      <c r="E22" s="51">
        <f t="shared" si="1"/>
        <v>15024</v>
      </c>
      <c r="F22" s="34"/>
      <c r="G22" s="34"/>
      <c r="H22" s="34"/>
      <c r="I22" s="34"/>
    </row>
    <row r="23" spans="1:9" s="56" customFormat="1" ht="24" customHeight="1">
      <c r="A23" s="165"/>
      <c r="B23" s="166"/>
      <c r="C23" s="167"/>
      <c r="D23" s="168"/>
      <c r="E23" s="168"/>
      <c r="F23" s="169"/>
      <c r="G23" s="169"/>
      <c r="H23" s="169"/>
      <c r="I23" s="169"/>
    </row>
    <row r="24" spans="1:9" s="56" customFormat="1" ht="24" customHeight="1">
      <c r="A24" s="170"/>
      <c r="B24" s="171"/>
      <c r="C24" s="172"/>
      <c r="D24" s="173"/>
      <c r="E24" s="173"/>
      <c r="F24" s="172"/>
      <c r="G24" s="172"/>
      <c r="H24" s="172"/>
      <c r="I24" s="172"/>
    </row>
    <row r="25" spans="1:9" ht="24" customHeight="1">
      <c r="A25" s="174"/>
      <c r="B25" s="175"/>
      <c r="C25" s="55"/>
      <c r="D25" s="176"/>
      <c r="E25" s="176"/>
      <c r="F25" s="55"/>
      <c r="G25" s="55"/>
      <c r="H25" s="55"/>
      <c r="I25" s="55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" right="0.16" top="0.98" bottom="0.7900000000000001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J7" sqref="J7"/>
    </sheetView>
  </sheetViews>
  <sheetFormatPr defaultColWidth="9.140625" defaultRowHeight="12.75" customHeight="1"/>
  <cols>
    <col min="1" max="1" width="7.8515625" style="1" customWidth="1"/>
    <col min="2" max="2" width="28.421875" style="1" customWidth="1"/>
    <col min="3" max="3" width="17.421875" style="116" customWidth="1"/>
    <col min="4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ht="24.75" customHeight="1">
      <c r="A1" s="8" t="s">
        <v>94</v>
      </c>
      <c r="B1" s="8"/>
      <c r="C1" s="8"/>
      <c r="D1" s="8"/>
      <c r="E1" s="8"/>
      <c r="F1" s="8"/>
      <c r="G1" s="8"/>
      <c r="H1" s="8"/>
    </row>
    <row r="2" spans="1:8" ht="21" customHeight="1">
      <c r="A2" s="117" t="s">
        <v>95</v>
      </c>
      <c r="B2" s="117"/>
      <c r="C2" s="117"/>
      <c r="D2" s="117"/>
      <c r="E2" s="117"/>
      <c r="F2" s="117"/>
      <c r="G2" s="117"/>
      <c r="H2" s="117"/>
    </row>
    <row r="3" spans="1:8" ht="25.5" customHeight="1">
      <c r="A3" s="118" t="s">
        <v>50</v>
      </c>
      <c r="B3" s="118"/>
      <c r="C3" s="119" t="s">
        <v>96</v>
      </c>
      <c r="D3" s="118" t="s">
        <v>97</v>
      </c>
      <c r="E3" s="118"/>
      <c r="F3" s="118"/>
      <c r="G3" s="48" t="s">
        <v>98</v>
      </c>
      <c r="H3" s="48"/>
    </row>
    <row r="4" spans="1:8" ht="12" customHeight="1">
      <c r="A4" s="118"/>
      <c r="B4" s="118"/>
      <c r="C4" s="119"/>
      <c r="D4" s="118" t="s">
        <v>61</v>
      </c>
      <c r="E4" s="120" t="s">
        <v>99</v>
      </c>
      <c r="F4" s="118" t="s">
        <v>100</v>
      </c>
      <c r="G4" s="48" t="s">
        <v>101</v>
      </c>
      <c r="H4" s="48" t="s">
        <v>102</v>
      </c>
    </row>
    <row r="5" spans="1:8" ht="15" customHeight="1">
      <c r="A5" s="118" t="s">
        <v>103</v>
      </c>
      <c r="B5" s="118" t="s">
        <v>104</v>
      </c>
      <c r="C5" s="119"/>
      <c r="D5" s="118"/>
      <c r="E5" s="120"/>
      <c r="F5" s="118"/>
      <c r="G5" s="48"/>
      <c r="H5" s="48"/>
    </row>
    <row r="6" spans="1:8" ht="21.75" customHeight="1">
      <c r="A6" s="121" t="s">
        <v>60</v>
      </c>
      <c r="B6" s="121" t="s">
        <v>60</v>
      </c>
      <c r="C6" s="122" t="s">
        <v>105</v>
      </c>
      <c r="D6" s="123">
        <v>2</v>
      </c>
      <c r="E6" s="123">
        <v>3</v>
      </c>
      <c r="F6" s="123">
        <v>4</v>
      </c>
      <c r="G6" s="124">
        <v>5</v>
      </c>
      <c r="H6" s="124">
        <v>6</v>
      </c>
    </row>
    <row r="7" spans="1:8" ht="21.75" customHeight="1">
      <c r="A7" s="125"/>
      <c r="B7" s="125" t="s">
        <v>61</v>
      </c>
      <c r="C7" s="126">
        <f>C8+C12+C15+C21+C26</f>
        <v>1087956.42</v>
      </c>
      <c r="D7" s="127">
        <f>SUM(D8+D15+D21+D26)</f>
        <v>947219</v>
      </c>
      <c r="E7" s="127">
        <f>SUM(E8+E15+E21+E26)</f>
        <v>757259</v>
      </c>
      <c r="F7" s="127">
        <f>SUM(F8)</f>
        <v>189960</v>
      </c>
      <c r="G7" s="128">
        <f>D7-C7</f>
        <v>-140737.41999999993</v>
      </c>
      <c r="H7" s="129">
        <f>D7/C7-1</f>
        <v>-0.12935942783443466</v>
      </c>
    </row>
    <row r="8" spans="1:8" ht="24.75" customHeight="1">
      <c r="A8" s="38" t="s">
        <v>62</v>
      </c>
      <c r="B8" s="19" t="s">
        <v>63</v>
      </c>
      <c r="C8" s="130">
        <f>SUM(C9)</f>
        <v>812070.83</v>
      </c>
      <c r="D8" s="21">
        <f>E8+F8</f>
        <v>761007</v>
      </c>
      <c r="E8" s="21">
        <f>E9</f>
        <v>571047</v>
      </c>
      <c r="F8" s="21">
        <f>SUM(F11:F28)</f>
        <v>189960</v>
      </c>
      <c r="G8" s="128">
        <f aca="true" t="shared" si="0" ref="G8:G29">D8-C8</f>
        <v>-51063.82999999996</v>
      </c>
      <c r="H8" s="129">
        <f>D8/C8-1</f>
        <v>-0.0628810050965628</v>
      </c>
    </row>
    <row r="9" spans="1:8" ht="24.75" customHeight="1">
      <c r="A9" s="38" t="s">
        <v>64</v>
      </c>
      <c r="B9" s="19" t="s">
        <v>65</v>
      </c>
      <c r="C9" s="130">
        <f>SUM(C10:C11)</f>
        <v>812070.83</v>
      </c>
      <c r="D9" s="21">
        <f aca="true" t="shared" si="1" ref="D9:D29">E9+F9</f>
        <v>761007</v>
      </c>
      <c r="E9" s="21">
        <f>SUM(E10)</f>
        <v>571047</v>
      </c>
      <c r="F9" s="21">
        <f>SUM(F10:F11)</f>
        <v>189960</v>
      </c>
      <c r="G9" s="128">
        <f t="shared" si="0"/>
        <v>-51063.82999999996</v>
      </c>
      <c r="H9" s="129">
        <f aca="true" t="shared" si="2" ref="H9:H29">D9/C9-1</f>
        <v>-0.0628810050965628</v>
      </c>
    </row>
    <row r="10" spans="1:8" ht="24.75" customHeight="1">
      <c r="A10" s="37" t="s">
        <v>66</v>
      </c>
      <c r="B10" s="24" t="s">
        <v>67</v>
      </c>
      <c r="C10" s="131">
        <v>659690.83</v>
      </c>
      <c r="D10" s="51">
        <f t="shared" si="1"/>
        <v>571047</v>
      </c>
      <c r="E10" s="51">
        <v>571047</v>
      </c>
      <c r="F10" s="51"/>
      <c r="G10" s="128">
        <f t="shared" si="0"/>
        <v>-88643.82999999996</v>
      </c>
      <c r="H10" s="129">
        <f t="shared" si="2"/>
        <v>-0.13437177836775438</v>
      </c>
    </row>
    <row r="11" spans="1:8" ht="24" customHeight="1">
      <c r="A11" s="37" t="s">
        <v>68</v>
      </c>
      <c r="B11" s="24" t="s">
        <v>69</v>
      </c>
      <c r="C11" s="131">
        <v>152380</v>
      </c>
      <c r="D11" s="51">
        <f t="shared" si="1"/>
        <v>189960</v>
      </c>
      <c r="E11" s="51"/>
      <c r="F11" s="132">
        <v>189960</v>
      </c>
      <c r="G11" s="128">
        <f t="shared" si="0"/>
        <v>37580</v>
      </c>
      <c r="H11" s="129">
        <f t="shared" si="2"/>
        <v>0.24662029137682118</v>
      </c>
    </row>
    <row r="12" spans="1:8" ht="24" customHeight="1">
      <c r="A12" s="38" t="s">
        <v>106</v>
      </c>
      <c r="B12" s="19" t="s">
        <v>107</v>
      </c>
      <c r="C12" s="130">
        <f>SUM(C13)</f>
        <v>98000</v>
      </c>
      <c r="D12" s="51"/>
      <c r="E12" s="132"/>
      <c r="F12" s="133"/>
      <c r="G12" s="128">
        <f t="shared" si="0"/>
        <v>-98000</v>
      </c>
      <c r="H12" s="129">
        <f t="shared" si="2"/>
        <v>-1</v>
      </c>
    </row>
    <row r="13" spans="1:8" ht="24" customHeight="1">
      <c r="A13" s="38" t="s">
        <v>108</v>
      </c>
      <c r="B13" s="19" t="s">
        <v>109</v>
      </c>
      <c r="C13" s="130">
        <f>SUM(C14)</f>
        <v>98000</v>
      </c>
      <c r="D13" s="51"/>
      <c r="E13" s="132"/>
      <c r="F13" s="133"/>
      <c r="G13" s="128">
        <f t="shared" si="0"/>
        <v>-98000</v>
      </c>
      <c r="H13" s="129">
        <f t="shared" si="2"/>
        <v>-1</v>
      </c>
    </row>
    <row r="14" spans="1:8" ht="24" customHeight="1">
      <c r="A14" s="134" t="s">
        <v>110</v>
      </c>
      <c r="B14" s="24" t="s">
        <v>111</v>
      </c>
      <c r="C14" s="135">
        <v>98000</v>
      </c>
      <c r="D14" s="51"/>
      <c r="E14" s="51"/>
      <c r="F14" s="136"/>
      <c r="G14" s="128">
        <f t="shared" si="0"/>
        <v>-98000</v>
      </c>
      <c r="H14" s="129">
        <f t="shared" si="2"/>
        <v>-1</v>
      </c>
    </row>
    <row r="15" spans="1:8" ht="24" customHeight="1">
      <c r="A15" s="137" t="s">
        <v>70</v>
      </c>
      <c r="B15" s="138" t="s">
        <v>71</v>
      </c>
      <c r="C15" s="130">
        <f>C16+C19</f>
        <v>74216.56999999999</v>
      </c>
      <c r="D15" s="21">
        <f t="shared" si="1"/>
        <v>66216</v>
      </c>
      <c r="E15" s="21">
        <f>SUM(E16)</f>
        <v>66216</v>
      </c>
      <c r="F15" s="136"/>
      <c r="G15" s="128">
        <f t="shared" si="0"/>
        <v>-8000.569999999992</v>
      </c>
      <c r="H15" s="129">
        <f t="shared" si="2"/>
        <v>-0.10780032006329576</v>
      </c>
    </row>
    <row r="16" spans="1:8" ht="24" customHeight="1">
      <c r="A16" s="139" t="s">
        <v>72</v>
      </c>
      <c r="B16" s="28" t="s">
        <v>112</v>
      </c>
      <c r="C16" s="130">
        <f>SUM(C17:C18)</f>
        <v>73741.2</v>
      </c>
      <c r="D16" s="21">
        <f t="shared" si="1"/>
        <v>66216</v>
      </c>
      <c r="E16" s="21">
        <f>SUM(E18)</f>
        <v>66216</v>
      </c>
      <c r="F16" s="136"/>
      <c r="G16" s="128">
        <f t="shared" si="0"/>
        <v>-7525.199999999997</v>
      </c>
      <c r="H16" s="129">
        <f t="shared" si="2"/>
        <v>-0.10204878683829388</v>
      </c>
    </row>
    <row r="17" spans="1:8" ht="24" customHeight="1">
      <c r="A17" s="37" t="s">
        <v>113</v>
      </c>
      <c r="B17" s="140" t="s">
        <v>114</v>
      </c>
      <c r="C17" s="135">
        <v>18700</v>
      </c>
      <c r="D17" s="21"/>
      <c r="E17" s="21"/>
      <c r="F17" s="136"/>
      <c r="G17" s="128">
        <f t="shared" si="0"/>
        <v>-18700</v>
      </c>
      <c r="H17" s="129">
        <f t="shared" si="2"/>
        <v>-1</v>
      </c>
    </row>
    <row r="18" spans="1:8" ht="24" customHeight="1">
      <c r="A18" s="37" t="s">
        <v>74</v>
      </c>
      <c r="B18" s="24" t="s">
        <v>75</v>
      </c>
      <c r="C18" s="135">
        <v>55041.2</v>
      </c>
      <c r="D18" s="51">
        <f t="shared" si="1"/>
        <v>66216</v>
      </c>
      <c r="E18" s="51">
        <v>66216</v>
      </c>
      <c r="F18" s="136"/>
      <c r="G18" s="128">
        <f t="shared" si="0"/>
        <v>11174.800000000003</v>
      </c>
      <c r="H18" s="129">
        <f t="shared" si="2"/>
        <v>0.2030260968147497</v>
      </c>
    </row>
    <row r="19" spans="1:8" ht="24" customHeight="1">
      <c r="A19" s="38" t="s">
        <v>115</v>
      </c>
      <c r="B19" s="19" t="s">
        <v>116</v>
      </c>
      <c r="C19" s="130">
        <f>SUM(C20)</f>
        <v>475.37</v>
      </c>
      <c r="D19" s="51"/>
      <c r="E19" s="141"/>
      <c r="F19" s="136"/>
      <c r="G19" s="128">
        <f t="shared" si="0"/>
        <v>-475.37</v>
      </c>
      <c r="H19" s="129">
        <f t="shared" si="2"/>
        <v>-1</v>
      </c>
    </row>
    <row r="20" spans="1:8" ht="24" customHeight="1">
      <c r="A20" s="37" t="s">
        <v>117</v>
      </c>
      <c r="B20" s="24" t="s">
        <v>118</v>
      </c>
      <c r="C20" s="135">
        <v>475.37</v>
      </c>
      <c r="D20" s="51"/>
      <c r="E20" s="141"/>
      <c r="F20" s="136"/>
      <c r="G20" s="128">
        <f t="shared" si="0"/>
        <v>-475.37</v>
      </c>
      <c r="H20" s="129">
        <f t="shared" si="2"/>
        <v>-1</v>
      </c>
    </row>
    <row r="21" spans="1:8" ht="24" customHeight="1">
      <c r="A21" s="30" t="s">
        <v>76</v>
      </c>
      <c r="B21" s="28" t="s">
        <v>77</v>
      </c>
      <c r="C21" s="130">
        <f>SUM(C22)</f>
        <v>38911.5</v>
      </c>
      <c r="D21" s="21">
        <f t="shared" si="1"/>
        <v>51378</v>
      </c>
      <c r="E21" s="142">
        <f>SUM(E22)</f>
        <v>51378</v>
      </c>
      <c r="F21" s="136"/>
      <c r="G21" s="128">
        <f t="shared" si="0"/>
        <v>12466.5</v>
      </c>
      <c r="H21" s="129">
        <f t="shared" si="2"/>
        <v>0.3203808642689179</v>
      </c>
    </row>
    <row r="22" spans="1:8" ht="24" customHeight="1">
      <c r="A22" s="143" t="s">
        <v>78</v>
      </c>
      <c r="B22" s="144" t="s">
        <v>79</v>
      </c>
      <c r="C22" s="130">
        <f>SUM(C23:C25)</f>
        <v>38911.5</v>
      </c>
      <c r="D22" s="21">
        <f t="shared" si="1"/>
        <v>51378</v>
      </c>
      <c r="E22" s="142">
        <f>SUM(E23:E25)</f>
        <v>51378</v>
      </c>
      <c r="F22" s="136"/>
      <c r="G22" s="128">
        <f t="shared" si="0"/>
        <v>12466.5</v>
      </c>
      <c r="H22" s="129">
        <f t="shared" si="2"/>
        <v>0.3203808642689179</v>
      </c>
    </row>
    <row r="23" spans="1:8" ht="24" customHeight="1">
      <c r="A23" s="37" t="s">
        <v>80</v>
      </c>
      <c r="B23" s="24" t="s">
        <v>81</v>
      </c>
      <c r="C23" s="145">
        <v>26039.04</v>
      </c>
      <c r="D23" s="51">
        <f t="shared" si="1"/>
        <v>36419</v>
      </c>
      <c r="E23" s="51">
        <v>36419</v>
      </c>
      <c r="F23" s="136"/>
      <c r="G23" s="128">
        <f t="shared" si="0"/>
        <v>10379.96</v>
      </c>
      <c r="H23" s="129">
        <f t="shared" si="2"/>
        <v>0.3986306714840486</v>
      </c>
    </row>
    <row r="24" spans="1:8" ht="24" customHeight="1">
      <c r="A24" s="37" t="s">
        <v>82</v>
      </c>
      <c r="B24" s="24" t="s">
        <v>83</v>
      </c>
      <c r="C24" s="145">
        <v>10422.46</v>
      </c>
      <c r="D24" s="51">
        <f t="shared" si="1"/>
        <v>12159</v>
      </c>
      <c r="E24" s="51">
        <v>12159</v>
      </c>
      <c r="F24" s="136"/>
      <c r="G24" s="128">
        <f t="shared" si="0"/>
        <v>1736.5400000000009</v>
      </c>
      <c r="H24" s="129">
        <f t="shared" si="2"/>
        <v>0.16661517530410297</v>
      </c>
    </row>
    <row r="25" spans="1:8" ht="24" customHeight="1">
      <c r="A25" s="37" t="s">
        <v>84</v>
      </c>
      <c r="B25" s="24" t="s">
        <v>85</v>
      </c>
      <c r="C25" s="145">
        <v>2450</v>
      </c>
      <c r="D25" s="51">
        <f t="shared" si="1"/>
        <v>2800</v>
      </c>
      <c r="E25" s="146">
        <v>2800</v>
      </c>
      <c r="F25" s="147"/>
      <c r="G25" s="128">
        <f t="shared" si="0"/>
        <v>350</v>
      </c>
      <c r="H25" s="129">
        <f t="shared" si="2"/>
        <v>0.1428571428571428</v>
      </c>
    </row>
    <row r="26" spans="1:8" ht="24" customHeight="1">
      <c r="A26" s="148" t="s">
        <v>86</v>
      </c>
      <c r="B26" s="149" t="s">
        <v>87</v>
      </c>
      <c r="C26" s="130">
        <f>SUM(C27)</f>
        <v>64757.52</v>
      </c>
      <c r="D26" s="21">
        <f t="shared" si="1"/>
        <v>68618</v>
      </c>
      <c r="E26" s="100">
        <f>SUM(E27)</f>
        <v>68618</v>
      </c>
      <c r="F26" s="150"/>
      <c r="G26" s="128">
        <f t="shared" si="0"/>
        <v>3860.480000000003</v>
      </c>
      <c r="H26" s="129">
        <f t="shared" si="2"/>
        <v>0.05961438918599726</v>
      </c>
    </row>
    <row r="27" spans="1:8" ht="24" customHeight="1">
      <c r="A27" s="30" t="s">
        <v>88</v>
      </c>
      <c r="B27" s="28" t="s">
        <v>89</v>
      </c>
      <c r="C27" s="130">
        <f>SUM(C28:C29)</f>
        <v>64757.52</v>
      </c>
      <c r="D27" s="21">
        <f t="shared" si="1"/>
        <v>68618</v>
      </c>
      <c r="E27" s="100">
        <f>SUM(E28:E29)</f>
        <v>68618</v>
      </c>
      <c r="F27" s="150"/>
      <c r="G27" s="128">
        <f t="shared" si="0"/>
        <v>3860.480000000003</v>
      </c>
      <c r="H27" s="129">
        <f t="shared" si="2"/>
        <v>0.05961438918599726</v>
      </c>
    </row>
    <row r="28" spans="1:8" ht="24" customHeight="1">
      <c r="A28" s="37" t="s">
        <v>90</v>
      </c>
      <c r="B28" s="24" t="s">
        <v>91</v>
      </c>
      <c r="C28" s="145">
        <v>42149.52</v>
      </c>
      <c r="D28" s="51">
        <f t="shared" si="1"/>
        <v>53594</v>
      </c>
      <c r="E28" s="146">
        <v>53594</v>
      </c>
      <c r="F28" s="150"/>
      <c r="G28" s="128">
        <f t="shared" si="0"/>
        <v>11444.480000000003</v>
      </c>
      <c r="H28" s="129">
        <f t="shared" si="2"/>
        <v>0.27152100427240944</v>
      </c>
    </row>
    <row r="29" spans="1:8" ht="24" customHeight="1">
      <c r="A29" s="37" t="s">
        <v>92</v>
      </c>
      <c r="B29" s="24" t="s">
        <v>93</v>
      </c>
      <c r="C29" s="145">
        <v>22608</v>
      </c>
      <c r="D29" s="51">
        <f t="shared" si="1"/>
        <v>15024</v>
      </c>
      <c r="E29" s="51">
        <v>15024</v>
      </c>
      <c r="F29" s="114"/>
      <c r="G29" s="128">
        <f t="shared" si="0"/>
        <v>-7584</v>
      </c>
      <c r="H29" s="129">
        <f t="shared" si="2"/>
        <v>-0.33545647558386416</v>
      </c>
    </row>
    <row r="30" ht="24" customHeight="1"/>
    <row r="31" ht="24" customHeight="1"/>
    <row r="32" ht="24" customHeight="1"/>
    <row r="33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68" right="0.22" top="0.98" bottom="0.7900000000000001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A1" sqref="A1:E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7.28125" style="92" customWidth="1"/>
    <col min="4" max="4" width="17.7109375" style="92" customWidth="1"/>
    <col min="5" max="5" width="15.140625" style="92" customWidth="1"/>
  </cols>
  <sheetData>
    <row r="1" spans="1:5" s="1" customFormat="1" ht="21" customHeight="1">
      <c r="A1" s="8" t="s">
        <v>119</v>
      </c>
      <c r="B1" s="93"/>
      <c r="C1" s="94"/>
      <c r="D1" s="94"/>
      <c r="E1" s="94"/>
    </row>
    <row r="2" spans="1:5" s="1" customFormat="1" ht="15.75" customHeight="1">
      <c r="A2" s="95" t="s">
        <v>1</v>
      </c>
      <c r="B2" s="95"/>
      <c r="C2" s="96"/>
      <c r="D2" s="96"/>
      <c r="E2" s="97" t="s">
        <v>2</v>
      </c>
    </row>
    <row r="3" spans="1:5" s="1" customFormat="1" ht="24.75" customHeight="1">
      <c r="A3" s="80" t="s">
        <v>120</v>
      </c>
      <c r="B3" s="80"/>
      <c r="C3" s="98" t="s">
        <v>121</v>
      </c>
      <c r="D3" s="98"/>
      <c r="E3" s="98"/>
    </row>
    <row r="4" spans="1:5" s="1" customFormat="1" ht="33.75" customHeight="1">
      <c r="A4" s="80" t="s">
        <v>122</v>
      </c>
      <c r="B4" s="80" t="s">
        <v>123</v>
      </c>
      <c r="C4" s="80" t="s">
        <v>61</v>
      </c>
      <c r="D4" s="80" t="s">
        <v>124</v>
      </c>
      <c r="E4" s="80" t="s">
        <v>125</v>
      </c>
    </row>
    <row r="5" spans="1:5" s="1" customFormat="1" ht="20.25" customHeight="1">
      <c r="A5" s="80" t="s">
        <v>60</v>
      </c>
      <c r="B5" s="80" t="s">
        <v>60</v>
      </c>
      <c r="C5" s="80">
        <v>1</v>
      </c>
      <c r="D5" s="80">
        <v>2</v>
      </c>
      <c r="E5" s="80">
        <v>3</v>
      </c>
    </row>
    <row r="6" spans="1:5" s="1" customFormat="1" ht="20.25" customHeight="1">
      <c r="A6" s="80"/>
      <c r="B6" s="99" t="s">
        <v>61</v>
      </c>
      <c r="C6" s="100">
        <f>SUM(D6:E6)</f>
        <v>757259</v>
      </c>
      <c r="D6" s="100">
        <f>SUM(D7,D28)</f>
        <v>686414</v>
      </c>
      <c r="E6" s="101">
        <f>SUM(E19)</f>
        <v>70845</v>
      </c>
    </row>
    <row r="7" spans="1:5" s="1" customFormat="1" ht="25.5" customHeight="1">
      <c r="A7" s="102">
        <v>301</v>
      </c>
      <c r="B7" s="103" t="s">
        <v>126</v>
      </c>
      <c r="C7" s="21">
        <f>SUM(D7)</f>
        <v>685994</v>
      </c>
      <c r="D7" s="21">
        <f>SUM(D8:D18)</f>
        <v>685994</v>
      </c>
      <c r="E7" s="51">
        <f>E18</f>
        <v>0</v>
      </c>
    </row>
    <row r="8" spans="1:5" s="1" customFormat="1" ht="25.5" customHeight="1">
      <c r="A8" s="104">
        <v>30101</v>
      </c>
      <c r="B8" s="105" t="s">
        <v>127</v>
      </c>
      <c r="C8" s="106">
        <f aca="true" t="shared" si="0" ref="C8:C13">D8+E8</f>
        <v>247320</v>
      </c>
      <c r="D8" s="106">
        <v>247320</v>
      </c>
      <c r="E8" s="106">
        <f>SUM(C8:D8)</f>
        <v>0</v>
      </c>
    </row>
    <row r="9" spans="1:5" ht="24" customHeight="1">
      <c r="A9" s="104">
        <v>30102</v>
      </c>
      <c r="B9" s="105" t="s">
        <v>128</v>
      </c>
      <c r="C9" s="106">
        <f t="shared" si="0"/>
        <v>32770</v>
      </c>
      <c r="D9" s="106">
        <v>32770</v>
      </c>
      <c r="E9" s="106">
        <f>SUM(C9:D9)</f>
        <v>0</v>
      </c>
    </row>
    <row r="10" spans="1:5" ht="24" customHeight="1">
      <c r="A10" s="104">
        <v>30102</v>
      </c>
      <c r="B10" s="105" t="s">
        <v>128</v>
      </c>
      <c r="C10" s="106">
        <f t="shared" si="0"/>
        <v>160944</v>
      </c>
      <c r="D10" s="106">
        <v>160944</v>
      </c>
      <c r="E10" s="106"/>
    </row>
    <row r="11" spans="1:5" ht="24" customHeight="1">
      <c r="A11" s="104">
        <v>30103</v>
      </c>
      <c r="B11" s="105" t="s">
        <v>129</v>
      </c>
      <c r="C11" s="106">
        <f t="shared" si="0"/>
        <v>52500</v>
      </c>
      <c r="D11" s="106">
        <v>52500</v>
      </c>
      <c r="E11" s="106"/>
    </row>
    <row r="12" spans="1:5" ht="24" customHeight="1">
      <c r="A12" s="104">
        <v>30103</v>
      </c>
      <c r="B12" s="105" t="s">
        <v>129</v>
      </c>
      <c r="C12" s="106">
        <f t="shared" si="0"/>
        <v>20610</v>
      </c>
      <c r="D12" s="106">
        <v>20610</v>
      </c>
      <c r="E12" s="106"/>
    </row>
    <row r="13" spans="1:5" ht="24" customHeight="1">
      <c r="A13" s="104">
        <v>30108</v>
      </c>
      <c r="B13" s="105" t="s">
        <v>130</v>
      </c>
      <c r="C13" s="106">
        <f t="shared" si="0"/>
        <v>66216</v>
      </c>
      <c r="D13" s="106">
        <v>66216</v>
      </c>
      <c r="E13" s="106"/>
    </row>
    <row r="14" spans="1:5" ht="24" customHeight="1">
      <c r="A14" s="104">
        <v>30110</v>
      </c>
      <c r="B14" s="105" t="s">
        <v>131</v>
      </c>
      <c r="C14" s="106">
        <f>D14+E16</f>
        <v>36419</v>
      </c>
      <c r="D14" s="106">
        <v>36419</v>
      </c>
      <c r="E14" s="106"/>
    </row>
    <row r="15" spans="1:5" ht="24" customHeight="1">
      <c r="A15" s="104">
        <v>30111</v>
      </c>
      <c r="B15" s="105" t="s">
        <v>132</v>
      </c>
      <c r="C15" s="106">
        <f>D15+E17</f>
        <v>12159</v>
      </c>
      <c r="D15" s="107">
        <v>12159</v>
      </c>
      <c r="E15" s="106"/>
    </row>
    <row r="16" spans="1:5" ht="24" customHeight="1">
      <c r="A16" s="104">
        <v>30112</v>
      </c>
      <c r="B16" s="108" t="s">
        <v>133</v>
      </c>
      <c r="C16" s="109">
        <v>662</v>
      </c>
      <c r="D16" s="109">
        <v>662</v>
      </c>
      <c r="E16" s="106"/>
    </row>
    <row r="17" spans="1:5" ht="24" customHeight="1">
      <c r="A17" s="104">
        <v>30113</v>
      </c>
      <c r="B17" s="108" t="s">
        <v>91</v>
      </c>
      <c r="C17" s="106">
        <f>D17+E17</f>
        <v>53594</v>
      </c>
      <c r="D17" s="106">
        <v>53594</v>
      </c>
      <c r="E17" s="106"/>
    </row>
    <row r="18" spans="1:5" ht="24" customHeight="1">
      <c r="A18" s="104">
        <v>30114</v>
      </c>
      <c r="B18" s="105" t="s">
        <v>134</v>
      </c>
      <c r="C18" s="106">
        <f>D18+E18</f>
        <v>2800</v>
      </c>
      <c r="D18" s="106">
        <v>2800</v>
      </c>
      <c r="E18" s="106"/>
    </row>
    <row r="19" spans="1:5" ht="24" customHeight="1">
      <c r="A19" s="102">
        <v>302</v>
      </c>
      <c r="B19" s="103" t="s">
        <v>135</v>
      </c>
      <c r="C19" s="110">
        <f>SUM(D19:E19)</f>
        <v>70845</v>
      </c>
      <c r="D19" s="110"/>
      <c r="E19" s="110">
        <f>SUM(E20:E27)</f>
        <v>70845</v>
      </c>
    </row>
    <row r="20" spans="1:5" ht="24" customHeight="1">
      <c r="A20" s="104">
        <v>30201</v>
      </c>
      <c r="B20" s="105" t="s">
        <v>136</v>
      </c>
      <c r="C20" s="106">
        <f aca="true" t="shared" si="1" ref="C20:C27">D20+E20</f>
        <v>7000</v>
      </c>
      <c r="D20" s="106"/>
      <c r="E20" s="106">
        <v>7000</v>
      </c>
    </row>
    <row r="21" spans="1:5" ht="24" customHeight="1">
      <c r="A21" s="104">
        <v>30202</v>
      </c>
      <c r="B21" s="105" t="s">
        <v>137</v>
      </c>
      <c r="C21" s="106">
        <f t="shared" si="1"/>
        <v>2000</v>
      </c>
      <c r="D21" s="106"/>
      <c r="E21" s="106">
        <v>2000</v>
      </c>
    </row>
    <row r="22" spans="1:5" ht="15" customHeight="1">
      <c r="A22" s="111">
        <v>30207</v>
      </c>
      <c r="B22" s="112" t="s">
        <v>138</v>
      </c>
      <c r="C22" s="106">
        <f t="shared" si="1"/>
        <v>6000</v>
      </c>
      <c r="D22" s="106"/>
      <c r="E22" s="106">
        <v>6000</v>
      </c>
    </row>
    <row r="23" spans="1:5" ht="15" customHeight="1">
      <c r="A23" s="111">
        <v>30211</v>
      </c>
      <c r="B23" s="112" t="s">
        <v>139</v>
      </c>
      <c r="C23" s="106">
        <f t="shared" si="1"/>
        <v>6000</v>
      </c>
      <c r="D23" s="106"/>
      <c r="E23" s="106">
        <v>6000</v>
      </c>
    </row>
    <row r="24" spans="1:5" ht="15" customHeight="1">
      <c r="A24" s="111">
        <v>30228</v>
      </c>
      <c r="B24" s="112" t="s">
        <v>140</v>
      </c>
      <c r="C24" s="106">
        <f t="shared" si="1"/>
        <v>7865</v>
      </c>
      <c r="D24" s="106"/>
      <c r="E24" s="106">
        <v>7865</v>
      </c>
    </row>
    <row r="25" spans="1:5" ht="15" customHeight="1">
      <c r="A25" s="111">
        <v>30239</v>
      </c>
      <c r="B25" s="112" t="s">
        <v>141</v>
      </c>
      <c r="C25" s="106">
        <f t="shared" si="1"/>
        <v>35280</v>
      </c>
      <c r="D25" s="106"/>
      <c r="E25" s="106">
        <v>35280</v>
      </c>
    </row>
    <row r="26" spans="1:5" ht="15" customHeight="1">
      <c r="A26" s="111">
        <v>30299</v>
      </c>
      <c r="B26" s="112" t="s">
        <v>142</v>
      </c>
      <c r="C26" s="106">
        <f t="shared" si="1"/>
        <v>700</v>
      </c>
      <c r="D26" s="106"/>
      <c r="E26" s="106">
        <v>700</v>
      </c>
    </row>
    <row r="27" spans="1:5" ht="15" customHeight="1">
      <c r="A27" s="111">
        <v>30299</v>
      </c>
      <c r="B27" s="112" t="s">
        <v>142</v>
      </c>
      <c r="C27" s="106">
        <f t="shared" si="1"/>
        <v>6000</v>
      </c>
      <c r="D27" s="106"/>
      <c r="E27" s="106">
        <v>6000</v>
      </c>
    </row>
    <row r="28" spans="1:5" ht="15" customHeight="1">
      <c r="A28" s="113">
        <v>303</v>
      </c>
      <c r="B28" s="113" t="s">
        <v>143</v>
      </c>
      <c r="C28" s="110">
        <f>SUM(C29:C29)</f>
        <v>420</v>
      </c>
      <c r="D28" s="110">
        <f>SUM(D29:D29)</f>
        <v>420</v>
      </c>
      <c r="E28" s="106"/>
    </row>
    <row r="29" spans="1:5" ht="15" customHeight="1">
      <c r="A29" s="111">
        <v>30399</v>
      </c>
      <c r="B29" s="112" t="s">
        <v>144</v>
      </c>
      <c r="C29" s="109">
        <v>420</v>
      </c>
      <c r="D29" s="109">
        <v>420</v>
      </c>
      <c r="E29" s="114"/>
    </row>
    <row r="30" spans="1:5" ht="15" customHeight="1">
      <c r="A30" s="113">
        <v>310</v>
      </c>
      <c r="B30" s="113" t="s">
        <v>145</v>
      </c>
      <c r="C30" s="115">
        <v>0</v>
      </c>
      <c r="D30" s="115"/>
      <c r="E30" s="115"/>
    </row>
  </sheetData>
  <sheetProtection/>
  <mergeCells count="4">
    <mergeCell ref="A1:E1"/>
    <mergeCell ref="A2:B2"/>
    <mergeCell ref="A3:B3"/>
    <mergeCell ref="C3:E3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5.5" customHeight="1">
      <c r="A1" s="8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21.75" customHeight="1">
      <c r="A2" s="84" t="s">
        <v>147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1" customFormat="1" ht="20.25" customHeight="1">
      <c r="A3" s="72" t="s">
        <v>148</v>
      </c>
      <c r="B3" s="72" t="s">
        <v>149</v>
      </c>
      <c r="C3" s="72"/>
      <c r="D3" s="72"/>
      <c r="E3" s="72"/>
      <c r="F3" s="72"/>
      <c r="G3" s="72"/>
      <c r="H3" s="72" t="s">
        <v>96</v>
      </c>
      <c r="I3" s="72"/>
      <c r="J3" s="72"/>
      <c r="K3" s="72"/>
      <c r="L3" s="72"/>
      <c r="M3" s="72"/>
      <c r="N3" s="72" t="s">
        <v>97</v>
      </c>
      <c r="O3" s="72"/>
      <c r="P3" s="72"/>
      <c r="Q3" s="72"/>
      <c r="R3" s="72"/>
      <c r="S3" s="72"/>
    </row>
    <row r="4" spans="1:19" s="1" customFormat="1" ht="21.75" customHeight="1">
      <c r="A4" s="72"/>
      <c r="B4" s="72" t="s">
        <v>61</v>
      </c>
      <c r="C4" s="72" t="s">
        <v>150</v>
      </c>
      <c r="D4" s="72" t="s">
        <v>151</v>
      </c>
      <c r="E4" s="72"/>
      <c r="F4" s="72"/>
      <c r="G4" s="72" t="s">
        <v>152</v>
      </c>
      <c r="H4" s="72" t="s">
        <v>61</v>
      </c>
      <c r="I4" s="72" t="s">
        <v>150</v>
      </c>
      <c r="J4" s="72" t="s">
        <v>151</v>
      </c>
      <c r="K4" s="72"/>
      <c r="L4" s="72"/>
      <c r="M4" s="72" t="s">
        <v>153</v>
      </c>
      <c r="N4" s="72" t="s">
        <v>61</v>
      </c>
      <c r="O4" s="72" t="s">
        <v>150</v>
      </c>
      <c r="P4" s="72" t="s">
        <v>151</v>
      </c>
      <c r="Q4" s="72"/>
      <c r="R4" s="72"/>
      <c r="S4" s="72" t="s">
        <v>153</v>
      </c>
    </row>
    <row r="5" spans="1:19" s="1" customFormat="1" ht="33.75" customHeight="1">
      <c r="A5" s="72"/>
      <c r="B5" s="85"/>
      <c r="C5" s="72"/>
      <c r="D5" s="72" t="s">
        <v>12</v>
      </c>
      <c r="E5" s="72" t="s">
        <v>154</v>
      </c>
      <c r="F5" s="72" t="s">
        <v>155</v>
      </c>
      <c r="G5" s="72"/>
      <c r="H5" s="85"/>
      <c r="I5" s="72"/>
      <c r="J5" s="72" t="s">
        <v>12</v>
      </c>
      <c r="K5" s="72" t="s">
        <v>156</v>
      </c>
      <c r="L5" s="72" t="s">
        <v>155</v>
      </c>
      <c r="M5" s="72"/>
      <c r="N5" s="85"/>
      <c r="O5" s="72"/>
      <c r="P5" s="72" t="s">
        <v>12</v>
      </c>
      <c r="Q5" s="72" t="s">
        <v>156</v>
      </c>
      <c r="R5" s="72" t="s">
        <v>155</v>
      </c>
      <c r="S5" s="72"/>
    </row>
    <row r="6" spans="1:19" s="71" customFormat="1" ht="20.25" customHeight="1">
      <c r="A6" s="86" t="s">
        <v>157</v>
      </c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87">
        <v>13</v>
      </c>
      <c r="O6" s="87">
        <v>14</v>
      </c>
      <c r="P6" s="87">
        <v>15</v>
      </c>
      <c r="Q6" s="87">
        <v>16</v>
      </c>
      <c r="R6" s="87">
        <v>17</v>
      </c>
      <c r="S6" s="87">
        <v>18</v>
      </c>
    </row>
    <row r="7" spans="1:22" s="1" customFormat="1" ht="21.75" customHeight="1">
      <c r="A7" s="86" t="s">
        <v>157</v>
      </c>
      <c r="B7" s="88"/>
      <c r="C7" s="88"/>
      <c r="D7" s="88"/>
      <c r="E7" s="88"/>
      <c r="F7" s="88"/>
      <c r="G7" s="88">
        <v>0</v>
      </c>
      <c r="H7" s="88"/>
      <c r="I7" s="88"/>
      <c r="J7" s="88"/>
      <c r="K7" s="88"/>
      <c r="L7" s="88"/>
      <c r="M7" s="88">
        <v>0</v>
      </c>
      <c r="N7" s="91"/>
      <c r="O7" s="91"/>
      <c r="P7" s="91"/>
      <c r="Q7" s="91"/>
      <c r="R7" s="91"/>
      <c r="S7" s="91">
        <v>0</v>
      </c>
      <c r="T7" s="4"/>
      <c r="U7" s="4"/>
      <c r="V7" s="4"/>
    </row>
    <row r="8" spans="1:19" ht="24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24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24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24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24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24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24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24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24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24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24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00000000000001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:D2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30.75" customHeight="1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J2" s="79" t="s">
        <v>2</v>
      </c>
    </row>
    <row r="3" spans="1:10" s="1" customFormat="1" ht="25.5" customHeight="1">
      <c r="A3" s="11" t="s">
        <v>50</v>
      </c>
      <c r="B3" s="11"/>
      <c r="C3" s="11" t="s">
        <v>159</v>
      </c>
      <c r="D3" s="11" t="s">
        <v>97</v>
      </c>
      <c r="E3" s="11"/>
      <c r="F3" s="11"/>
      <c r="G3" s="11"/>
      <c r="H3" s="11"/>
      <c r="I3" s="11" t="s">
        <v>160</v>
      </c>
      <c r="J3" s="80"/>
    </row>
    <row r="4" spans="1:10" s="1" customFormat="1" ht="15" customHeight="1">
      <c r="A4" s="11" t="s">
        <v>161</v>
      </c>
      <c r="B4" s="11" t="s">
        <v>104</v>
      </c>
      <c r="C4" s="11"/>
      <c r="D4" s="11" t="s">
        <v>12</v>
      </c>
      <c r="E4" s="11" t="s">
        <v>99</v>
      </c>
      <c r="F4" s="11"/>
      <c r="G4" s="11"/>
      <c r="H4" s="11" t="s">
        <v>100</v>
      </c>
      <c r="I4" s="11" t="s">
        <v>101</v>
      </c>
      <c r="J4" s="80" t="s">
        <v>102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162</v>
      </c>
      <c r="G5" s="11" t="s">
        <v>163</v>
      </c>
      <c r="H5" s="11"/>
      <c r="I5" s="11"/>
      <c r="J5" s="80"/>
    </row>
    <row r="6" spans="1:10" s="1" customFormat="1" ht="20.25" customHeight="1">
      <c r="A6" s="12" t="s">
        <v>60</v>
      </c>
      <c r="B6" s="12" t="s">
        <v>60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77">
        <v>0</v>
      </c>
      <c r="B7" s="77">
        <v>0</v>
      </c>
      <c r="C7" s="21">
        <v>0</v>
      </c>
      <c r="D7" s="21">
        <f>E7+H7</f>
        <v>0</v>
      </c>
      <c r="E7" s="21">
        <f>F7+G7</f>
        <v>0</v>
      </c>
      <c r="F7" s="21">
        <v>0</v>
      </c>
      <c r="G7" s="21">
        <v>0</v>
      </c>
      <c r="H7" s="21">
        <v>0</v>
      </c>
      <c r="I7" s="81">
        <v>0</v>
      </c>
      <c r="J7" s="82">
        <v>0</v>
      </c>
    </row>
    <row r="8" spans="1:10" ht="24" customHeight="1">
      <c r="A8" s="78"/>
      <c r="B8" s="78"/>
      <c r="C8" s="55"/>
      <c r="D8" s="55"/>
      <c r="E8" s="55"/>
      <c r="F8" s="55"/>
      <c r="G8" s="55"/>
      <c r="H8" s="55"/>
      <c r="I8" s="55"/>
      <c r="J8" s="83"/>
    </row>
    <row r="9" spans="1:10" ht="24" customHeight="1">
      <c r="A9" s="78"/>
      <c r="B9" s="78"/>
      <c r="C9" s="55"/>
      <c r="D9" s="55"/>
      <c r="E9" s="55"/>
      <c r="F9" s="55"/>
      <c r="G9" s="55"/>
      <c r="H9" s="55"/>
      <c r="I9" s="55"/>
      <c r="J9" s="83"/>
    </row>
    <row r="10" spans="1:10" ht="24" customHeight="1">
      <c r="A10" s="78"/>
      <c r="B10" s="78"/>
      <c r="C10" s="55"/>
      <c r="D10" s="55"/>
      <c r="E10" s="55"/>
      <c r="F10" s="55"/>
      <c r="G10" s="55"/>
      <c r="H10" s="55"/>
      <c r="I10" s="55"/>
      <c r="J10" s="83"/>
    </row>
    <row r="11" spans="1:10" ht="24" customHeight="1">
      <c r="A11" s="78"/>
      <c r="B11" s="78"/>
      <c r="C11" s="55"/>
      <c r="D11" s="55"/>
      <c r="E11" s="55"/>
      <c r="F11" s="55"/>
      <c r="G11" s="55"/>
      <c r="H11" s="55"/>
      <c r="I11" s="55"/>
      <c r="J11" s="83"/>
    </row>
    <row r="12" spans="1:10" ht="24" customHeight="1">
      <c r="A12" s="78"/>
      <c r="B12" s="78"/>
      <c r="C12" s="55"/>
      <c r="D12" s="55"/>
      <c r="E12" s="55"/>
      <c r="F12" s="55"/>
      <c r="G12" s="55"/>
      <c r="H12" s="55"/>
      <c r="I12" s="55"/>
      <c r="J12" s="83"/>
    </row>
    <row r="13" spans="1:13" ht="24" customHeight="1">
      <c r="A13" s="78"/>
      <c r="B13" s="78"/>
      <c r="C13" s="55"/>
      <c r="D13" s="55"/>
      <c r="E13" s="55"/>
      <c r="F13" s="55"/>
      <c r="G13" s="55"/>
      <c r="H13" s="55"/>
      <c r="I13" s="55"/>
      <c r="J13" s="83"/>
      <c r="M13" t="s">
        <v>164</v>
      </c>
    </row>
    <row r="14" spans="1:10" ht="24" customHeight="1">
      <c r="A14" s="78"/>
      <c r="B14" s="78"/>
      <c r="C14" s="55"/>
      <c r="D14" s="55"/>
      <c r="E14" s="55"/>
      <c r="F14" s="55"/>
      <c r="G14" s="55"/>
      <c r="H14" s="55"/>
      <c r="I14" s="55"/>
      <c r="J14" s="83"/>
    </row>
    <row r="15" spans="1:10" ht="24" customHeight="1">
      <c r="A15" s="78"/>
      <c r="B15" s="78"/>
      <c r="C15" s="55"/>
      <c r="D15" s="55"/>
      <c r="E15" s="55"/>
      <c r="F15" s="55"/>
      <c r="G15" s="55"/>
      <c r="H15" s="55"/>
      <c r="I15" s="55"/>
      <c r="J15" s="83"/>
    </row>
    <row r="16" spans="1:10" ht="24" customHeight="1">
      <c r="A16" s="78"/>
      <c r="B16" s="78"/>
      <c r="C16" s="55"/>
      <c r="D16" s="55"/>
      <c r="E16" s="55"/>
      <c r="F16" s="55"/>
      <c r="G16" s="55"/>
      <c r="H16" s="55"/>
      <c r="I16" s="55"/>
      <c r="J16" s="83"/>
    </row>
    <row r="17" spans="1:10" ht="24" customHeight="1">
      <c r="A17" s="78"/>
      <c r="B17" s="78"/>
      <c r="C17" s="55"/>
      <c r="D17" s="55"/>
      <c r="E17" s="55"/>
      <c r="F17" s="55"/>
      <c r="G17" s="55"/>
      <c r="H17" s="55"/>
      <c r="I17" s="55"/>
      <c r="J17" s="83"/>
    </row>
    <row r="18" spans="1:10" ht="24" customHeight="1">
      <c r="A18" s="78"/>
      <c r="B18" s="78"/>
      <c r="C18" s="55"/>
      <c r="D18" s="55"/>
      <c r="E18" s="55"/>
      <c r="F18" s="55"/>
      <c r="G18" s="55"/>
      <c r="H18" s="55"/>
      <c r="I18" s="55"/>
      <c r="J18" s="83"/>
    </row>
    <row r="19" spans="1:10" ht="24" customHeight="1">
      <c r="A19" s="78"/>
      <c r="B19" s="78"/>
      <c r="C19" s="55"/>
      <c r="D19" s="55"/>
      <c r="E19" s="55"/>
      <c r="F19" s="55"/>
      <c r="G19" s="55"/>
      <c r="H19" s="55"/>
      <c r="I19" s="55"/>
      <c r="J19" s="83"/>
    </row>
    <row r="20" spans="1:10" ht="24" customHeight="1">
      <c r="A20" s="78"/>
      <c r="B20" s="78"/>
      <c r="C20" s="55"/>
      <c r="D20" s="55"/>
      <c r="E20" s="55"/>
      <c r="F20" s="55"/>
      <c r="G20" s="55"/>
      <c r="H20" s="55"/>
      <c r="I20" s="55"/>
      <c r="J20" s="83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6" sqref="A16"/>
    </sheetView>
  </sheetViews>
  <sheetFormatPr defaultColWidth="9.140625" defaultRowHeight="12.75" customHeight="1"/>
  <cols>
    <col min="1" max="1" width="41.00390625" style="1" customWidth="1"/>
    <col min="2" max="2" width="19.57421875" style="57" customWidth="1"/>
    <col min="3" max="3" width="41.00390625" style="57" customWidth="1"/>
    <col min="4" max="4" width="21.8515625" style="57" customWidth="1"/>
    <col min="5" max="5" width="9.140625" style="1" customWidth="1"/>
  </cols>
  <sheetData>
    <row r="1" spans="1:4" ht="27.75" customHeight="1">
      <c r="A1" s="8" t="s">
        <v>165</v>
      </c>
      <c r="B1" s="8"/>
      <c r="C1" s="8"/>
      <c r="D1" s="8"/>
    </row>
    <row r="2" spans="1:4" ht="18.75" customHeight="1">
      <c r="A2" s="58" t="s">
        <v>1</v>
      </c>
      <c r="B2" s="58"/>
      <c r="C2" s="59"/>
      <c r="D2" s="60" t="s">
        <v>2</v>
      </c>
    </row>
    <row r="3" spans="1:4" ht="19.5" customHeight="1">
      <c r="A3" s="61" t="s">
        <v>166</v>
      </c>
      <c r="B3" s="61"/>
      <c r="C3" s="62" t="s">
        <v>167</v>
      </c>
      <c r="D3" s="62"/>
    </row>
    <row r="4" spans="1:4" ht="15" customHeight="1">
      <c r="A4" s="61" t="s">
        <v>168</v>
      </c>
      <c r="B4" s="62" t="s">
        <v>6</v>
      </c>
      <c r="C4" s="62" t="s">
        <v>168</v>
      </c>
      <c r="D4" s="62" t="s">
        <v>6</v>
      </c>
    </row>
    <row r="5" spans="1:4" ht="24" customHeight="1">
      <c r="A5" s="63" t="s">
        <v>169</v>
      </c>
      <c r="B5" s="64">
        <v>947219</v>
      </c>
      <c r="C5" s="65" t="s">
        <v>170</v>
      </c>
      <c r="D5" s="64">
        <v>947219</v>
      </c>
    </row>
    <row r="6" spans="1:4" ht="24" customHeight="1">
      <c r="A6" s="63" t="s">
        <v>171</v>
      </c>
      <c r="B6" s="64">
        <v>947219</v>
      </c>
      <c r="C6" s="66" t="s">
        <v>172</v>
      </c>
      <c r="D6" s="64">
        <v>947219</v>
      </c>
    </row>
    <row r="7" spans="1:4" ht="24" customHeight="1">
      <c r="A7" s="63" t="s">
        <v>173</v>
      </c>
      <c r="B7" s="64"/>
      <c r="C7" s="66" t="s">
        <v>174</v>
      </c>
      <c r="D7" s="64"/>
    </row>
    <row r="8" spans="1:4" ht="24" customHeight="1">
      <c r="A8" s="63" t="s">
        <v>175</v>
      </c>
      <c r="B8" s="64"/>
      <c r="C8" s="65" t="s">
        <v>176</v>
      </c>
      <c r="D8" s="64"/>
    </row>
    <row r="9" spans="1:4" ht="24" customHeight="1">
      <c r="A9" s="63" t="s">
        <v>177</v>
      </c>
      <c r="B9" s="64"/>
      <c r="C9" s="66" t="s">
        <v>172</v>
      </c>
      <c r="D9" s="64"/>
    </row>
    <row r="10" spans="1:4" ht="24" customHeight="1">
      <c r="A10" s="63" t="s">
        <v>178</v>
      </c>
      <c r="B10" s="64"/>
      <c r="C10" s="66" t="s">
        <v>174</v>
      </c>
      <c r="D10" s="64"/>
    </row>
    <row r="11" spans="1:4" ht="24" customHeight="1">
      <c r="A11" s="63" t="s">
        <v>179</v>
      </c>
      <c r="B11" s="64"/>
      <c r="C11" s="65" t="s">
        <v>180</v>
      </c>
      <c r="D11" s="64"/>
    </row>
    <row r="12" spans="1:4" ht="24" customHeight="1">
      <c r="A12" s="63" t="s">
        <v>181</v>
      </c>
      <c r="B12" s="64"/>
      <c r="C12" s="65" t="s">
        <v>182</v>
      </c>
      <c r="D12" s="65"/>
    </row>
    <row r="13" spans="1:4" ht="24" customHeight="1">
      <c r="A13" s="63" t="s">
        <v>183</v>
      </c>
      <c r="B13" s="64"/>
      <c r="C13" s="65" t="s">
        <v>184</v>
      </c>
      <c r="D13" s="65"/>
    </row>
    <row r="14" spans="1:4" ht="24" customHeight="1">
      <c r="A14" s="63" t="s">
        <v>185</v>
      </c>
      <c r="B14" s="64"/>
      <c r="C14" s="65" t="s">
        <v>186</v>
      </c>
      <c r="D14" s="65"/>
    </row>
    <row r="15" spans="1:4" ht="24" customHeight="1">
      <c r="A15" s="63" t="s">
        <v>187</v>
      </c>
      <c r="B15" s="64"/>
      <c r="C15" s="65" t="s">
        <v>188</v>
      </c>
      <c r="D15" s="65"/>
    </row>
    <row r="16" spans="1:4" ht="24" customHeight="1">
      <c r="A16" s="63" t="s">
        <v>189</v>
      </c>
      <c r="B16" s="64"/>
      <c r="C16" s="65" t="s">
        <v>190</v>
      </c>
      <c r="D16" s="65"/>
    </row>
    <row r="17" spans="1:4" ht="24" customHeight="1">
      <c r="A17" s="63" t="s">
        <v>191</v>
      </c>
      <c r="B17" s="64"/>
      <c r="C17" s="65"/>
      <c r="D17" s="65"/>
    </row>
    <row r="18" spans="1:4" ht="24" customHeight="1">
      <c r="A18" s="67"/>
      <c r="B18" s="64"/>
      <c r="C18" s="65"/>
      <c r="D18" s="65"/>
    </row>
    <row r="19" spans="1:5" s="56" customFormat="1" ht="24" customHeight="1">
      <c r="A19" s="68" t="s">
        <v>192</v>
      </c>
      <c r="B19" s="69">
        <f>B5+B8+B11+B12+B13+B14+B15+B16+B17</f>
        <v>947219</v>
      </c>
      <c r="C19" s="70" t="s">
        <v>193</v>
      </c>
      <c r="D19" s="69">
        <f>D5+D8+D11+D12+D13+D14+D15+D16</f>
        <v>947219</v>
      </c>
      <c r="E19" s="71"/>
    </row>
    <row r="20" spans="1:4" ht="24" customHeight="1">
      <c r="A20" s="72"/>
      <c r="B20" s="73"/>
      <c r="C20" s="74"/>
      <c r="D20" s="73"/>
    </row>
    <row r="21" spans="1:4" ht="24" customHeight="1">
      <c r="A21" s="63" t="s">
        <v>194</v>
      </c>
      <c r="B21" s="64"/>
      <c r="C21" s="65" t="s">
        <v>195</v>
      </c>
      <c r="D21" s="64"/>
    </row>
    <row r="22" spans="1:4" ht="24" customHeight="1">
      <c r="A22" s="63" t="s">
        <v>196</v>
      </c>
      <c r="B22" s="64"/>
      <c r="C22" s="65" t="s">
        <v>196</v>
      </c>
      <c r="D22" s="75"/>
    </row>
    <row r="23" spans="1:4" ht="24" customHeight="1">
      <c r="A23" s="63" t="s">
        <v>197</v>
      </c>
      <c r="B23" s="64"/>
      <c r="C23" s="65" t="s">
        <v>197</v>
      </c>
      <c r="D23" s="75"/>
    </row>
    <row r="24" spans="1:4" ht="24" customHeight="1">
      <c r="A24" s="63" t="s">
        <v>198</v>
      </c>
      <c r="B24" s="64"/>
      <c r="C24" s="65" t="s">
        <v>198</v>
      </c>
      <c r="D24" s="75"/>
    </row>
    <row r="25" spans="1:4" ht="24" customHeight="1">
      <c r="A25" s="63" t="s">
        <v>199</v>
      </c>
      <c r="B25" s="64"/>
      <c r="C25" s="65" t="s">
        <v>200</v>
      </c>
      <c r="D25" s="75"/>
    </row>
    <row r="26" spans="1:4" ht="24" customHeight="1">
      <c r="A26" s="63" t="s">
        <v>201</v>
      </c>
      <c r="B26" s="64"/>
      <c r="C26" s="65" t="s">
        <v>197</v>
      </c>
      <c r="D26" s="75"/>
    </row>
    <row r="27" spans="1:4" ht="24" customHeight="1">
      <c r="A27" s="63" t="s">
        <v>202</v>
      </c>
      <c r="B27" s="64"/>
      <c r="C27" s="65" t="s">
        <v>198</v>
      </c>
      <c r="D27" s="75"/>
    </row>
    <row r="28" spans="1:4" ht="24" customHeight="1">
      <c r="A28" s="63" t="s">
        <v>203</v>
      </c>
      <c r="B28" s="64"/>
      <c r="C28" s="65" t="s">
        <v>204</v>
      </c>
      <c r="D28" s="75"/>
    </row>
    <row r="29" spans="1:4" ht="24" customHeight="1">
      <c r="A29" s="63" t="s">
        <v>205</v>
      </c>
      <c r="B29" s="64"/>
      <c r="C29" s="65" t="s">
        <v>201</v>
      </c>
      <c r="D29" s="75"/>
    </row>
    <row r="30" spans="1:4" ht="24" customHeight="1">
      <c r="A30" s="63" t="s">
        <v>197</v>
      </c>
      <c r="B30" s="64"/>
      <c r="C30" s="65" t="s">
        <v>202</v>
      </c>
      <c r="D30" s="75"/>
    </row>
    <row r="31" spans="1:4" ht="24" customHeight="1">
      <c r="A31" s="63" t="s">
        <v>198</v>
      </c>
      <c r="B31" s="64"/>
      <c r="C31" s="65" t="s">
        <v>206</v>
      </c>
      <c r="D31" s="75"/>
    </row>
    <row r="32" spans="1:4" ht="24" customHeight="1">
      <c r="A32" s="63" t="s">
        <v>207</v>
      </c>
      <c r="B32" s="64">
        <f>B33+B34</f>
        <v>0</v>
      </c>
      <c r="C32" s="65" t="s">
        <v>201</v>
      </c>
      <c r="D32" s="75"/>
    </row>
    <row r="33" spans="1:4" ht="24" customHeight="1">
      <c r="A33" s="63" t="s">
        <v>201</v>
      </c>
      <c r="B33" s="64"/>
      <c r="C33" s="65" t="s">
        <v>202</v>
      </c>
      <c r="D33" s="75"/>
    </row>
    <row r="34" spans="1:4" ht="24" customHeight="1">
      <c r="A34" s="63" t="s">
        <v>202</v>
      </c>
      <c r="B34" s="64"/>
      <c r="C34" s="65" t="s">
        <v>208</v>
      </c>
      <c r="D34" s="75"/>
    </row>
    <row r="35" spans="1:4" ht="24" customHeight="1">
      <c r="A35" s="63" t="s">
        <v>209</v>
      </c>
      <c r="B35" s="64"/>
      <c r="C35" s="65" t="s">
        <v>210</v>
      </c>
      <c r="D35" s="75"/>
    </row>
    <row r="36" spans="1:4" ht="24" customHeight="1">
      <c r="A36" s="63" t="s">
        <v>211</v>
      </c>
      <c r="B36" s="64"/>
      <c r="C36" s="66"/>
      <c r="D36" s="75"/>
    </row>
    <row r="37" spans="1:4" ht="24" customHeight="1">
      <c r="A37" s="63"/>
      <c r="B37" s="64"/>
      <c r="C37" s="65"/>
      <c r="D37" s="75"/>
    </row>
    <row r="38" spans="1:5" s="56" customFormat="1" ht="24" customHeight="1">
      <c r="A38" s="68" t="s">
        <v>212</v>
      </c>
      <c r="B38" s="69">
        <f>B19+B21+B28</f>
        <v>947219</v>
      </c>
      <c r="C38" s="70" t="s">
        <v>213</v>
      </c>
      <c r="D38" s="76">
        <f>D19+D21</f>
        <v>947219</v>
      </c>
      <c r="E38" s="71"/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28125" style="1" customWidth="1"/>
    <col min="2" max="2" width="27.8515625" style="1" customWidth="1"/>
    <col min="3" max="3" width="16.00390625" style="1" customWidth="1"/>
    <col min="4" max="4" width="9.00390625" style="1" customWidth="1"/>
    <col min="5" max="5" width="12.140625" style="1" customWidth="1"/>
    <col min="6" max="8" width="9.2812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ht="31.5" customHeight="1">
      <c r="A1" s="45" t="s">
        <v>214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43" customFormat="1" ht="21" customHeight="1">
      <c r="A2" s="47" t="s">
        <v>215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7" customHeight="1">
      <c r="A3" s="48" t="s">
        <v>50</v>
      </c>
      <c r="B3" s="48"/>
      <c r="C3" s="48" t="s">
        <v>61</v>
      </c>
      <c r="D3" s="48" t="s">
        <v>216</v>
      </c>
      <c r="E3" s="48"/>
      <c r="F3" s="48"/>
      <c r="G3" s="48" t="s">
        <v>217</v>
      </c>
      <c r="H3" s="48"/>
      <c r="I3" s="48" t="s">
        <v>218</v>
      </c>
      <c r="J3" s="48" t="s">
        <v>219</v>
      </c>
      <c r="K3" s="48" t="s">
        <v>220</v>
      </c>
      <c r="L3" s="48" t="s">
        <v>221</v>
      </c>
      <c r="M3" s="48" t="s">
        <v>222</v>
      </c>
      <c r="N3" s="48"/>
      <c r="O3" s="48"/>
      <c r="P3" s="48" t="s">
        <v>223</v>
      </c>
      <c r="Q3" s="48" t="s">
        <v>224</v>
      </c>
    </row>
    <row r="4" spans="1:17" ht="48.75" customHeight="1">
      <c r="A4" s="48" t="s">
        <v>103</v>
      </c>
      <c r="B4" s="48" t="s">
        <v>104</v>
      </c>
      <c r="C4" s="48"/>
      <c r="D4" s="48" t="s">
        <v>12</v>
      </c>
      <c r="E4" s="48" t="s">
        <v>225</v>
      </c>
      <c r="F4" s="48" t="s">
        <v>226</v>
      </c>
      <c r="G4" s="48" t="s">
        <v>227</v>
      </c>
      <c r="H4" s="48" t="s">
        <v>228</v>
      </c>
      <c r="I4" s="48"/>
      <c r="J4" s="48"/>
      <c r="K4" s="48"/>
      <c r="L4" s="48"/>
      <c r="M4" s="48" t="s">
        <v>229</v>
      </c>
      <c r="N4" s="48" t="s">
        <v>230</v>
      </c>
      <c r="O4" s="48" t="s">
        <v>231</v>
      </c>
      <c r="P4" s="48"/>
      <c r="Q4" s="48"/>
    </row>
    <row r="5" spans="1:17" s="44" customFormat="1" ht="19.5" customHeight="1">
      <c r="A5" s="49" t="s">
        <v>60</v>
      </c>
      <c r="B5" s="49" t="s">
        <v>60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49">
        <v>12</v>
      </c>
      <c r="O5" s="49">
        <v>13</v>
      </c>
      <c r="P5" s="49">
        <v>14</v>
      </c>
      <c r="Q5" s="49">
        <v>15</v>
      </c>
    </row>
    <row r="6" spans="1:17" s="4" customFormat="1" ht="24" customHeight="1">
      <c r="A6" s="25"/>
      <c r="B6" s="50" t="s">
        <v>61</v>
      </c>
      <c r="C6" s="20">
        <f>SUM(D6)</f>
        <v>947219</v>
      </c>
      <c r="D6" s="20">
        <f>D7+D11+D14+D19</f>
        <v>947219</v>
      </c>
      <c r="E6" s="20">
        <f>E7+E11+E14+E19</f>
        <v>947219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4" customFormat="1" ht="24" customHeight="1">
      <c r="A7" s="18" t="s">
        <v>62</v>
      </c>
      <c r="B7" s="19" t="s">
        <v>63</v>
      </c>
      <c r="C7" s="20">
        <f aca="true" t="shared" si="0" ref="C7:C22">SUM(D7)</f>
        <v>761007</v>
      </c>
      <c r="D7" s="21">
        <f>SUM(D8)</f>
        <v>761007</v>
      </c>
      <c r="E7" s="21">
        <f>SUM(E8)</f>
        <v>761007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4" customFormat="1" ht="24" customHeight="1">
      <c r="A8" s="18" t="s">
        <v>64</v>
      </c>
      <c r="B8" s="19" t="s">
        <v>65</v>
      </c>
      <c r="C8" s="25">
        <f t="shared" si="0"/>
        <v>761007</v>
      </c>
      <c r="D8" s="21">
        <f>SUM(D9:D10)</f>
        <v>761007</v>
      </c>
      <c r="E8" s="21">
        <f>SUM(E9:E10)</f>
        <v>761007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6" customFormat="1" ht="24" customHeight="1">
      <c r="A9" s="23" t="s">
        <v>66</v>
      </c>
      <c r="B9" s="24" t="s">
        <v>67</v>
      </c>
      <c r="C9" s="25">
        <f t="shared" si="0"/>
        <v>571047</v>
      </c>
      <c r="D9" s="22">
        <v>571047</v>
      </c>
      <c r="E9" s="22">
        <v>571047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6" customFormat="1" ht="24" customHeight="1">
      <c r="A10" s="23" t="s">
        <v>68</v>
      </c>
      <c r="B10" s="24" t="s">
        <v>69</v>
      </c>
      <c r="C10" s="25">
        <f t="shared" si="0"/>
        <v>189960</v>
      </c>
      <c r="D10" s="26">
        <v>189960</v>
      </c>
      <c r="E10" s="26">
        <v>189960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6" customFormat="1" ht="24" customHeight="1">
      <c r="A11" s="27" t="s">
        <v>70</v>
      </c>
      <c r="B11" s="28" t="s">
        <v>71</v>
      </c>
      <c r="C11" s="20">
        <f t="shared" si="0"/>
        <v>66216</v>
      </c>
      <c r="D11" s="29">
        <f>SUM(D12)</f>
        <v>66216</v>
      </c>
      <c r="E11" s="29">
        <f>SUM(E12)</f>
        <v>66216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6" customFormat="1" ht="24" customHeight="1">
      <c r="A12" s="30" t="s">
        <v>72</v>
      </c>
      <c r="B12" s="28" t="s">
        <v>73</v>
      </c>
      <c r="C12" s="20">
        <f t="shared" si="0"/>
        <v>66216</v>
      </c>
      <c r="D12" s="29">
        <f>SUM(D13)</f>
        <v>66216</v>
      </c>
      <c r="E12" s="29">
        <f>SUM(E13)</f>
        <v>66216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6" customFormat="1" ht="24" customHeight="1">
      <c r="A13" s="23" t="s">
        <v>74</v>
      </c>
      <c r="B13" s="24" t="s">
        <v>75</v>
      </c>
      <c r="C13" s="25">
        <f t="shared" si="0"/>
        <v>66216</v>
      </c>
      <c r="D13" s="22">
        <v>66216</v>
      </c>
      <c r="E13" s="22">
        <v>66216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6" customFormat="1" ht="24" customHeight="1">
      <c r="A14" s="31" t="s">
        <v>76</v>
      </c>
      <c r="B14" s="28" t="s">
        <v>77</v>
      </c>
      <c r="C14" s="20">
        <f t="shared" si="0"/>
        <v>51378</v>
      </c>
      <c r="D14" s="32">
        <f>SUM(D15)</f>
        <v>51378</v>
      </c>
      <c r="E14" s="32">
        <f>SUM(E15)</f>
        <v>51378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6" customFormat="1" ht="24" customHeight="1">
      <c r="A15" s="33" t="s">
        <v>78</v>
      </c>
      <c r="B15" s="28" t="s">
        <v>79</v>
      </c>
      <c r="C15" s="20">
        <f t="shared" si="0"/>
        <v>51378</v>
      </c>
      <c r="D15" s="32">
        <f>SUM(D16:D18)</f>
        <v>51378</v>
      </c>
      <c r="E15" s="32">
        <f>SUM(E16:E18)</f>
        <v>51378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6" customFormat="1" ht="24" customHeight="1">
      <c r="A16" s="23" t="s">
        <v>80</v>
      </c>
      <c r="B16" s="24" t="s">
        <v>81</v>
      </c>
      <c r="C16" s="25">
        <f t="shared" si="0"/>
        <v>36419</v>
      </c>
      <c r="D16" s="22">
        <v>36419</v>
      </c>
      <c r="E16" s="22">
        <v>36419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6" customFormat="1" ht="24" customHeight="1">
      <c r="A17" s="23" t="s">
        <v>82</v>
      </c>
      <c r="B17" s="24" t="s">
        <v>83</v>
      </c>
      <c r="C17" s="25">
        <f t="shared" si="0"/>
        <v>12159</v>
      </c>
      <c r="D17" s="22">
        <v>12159</v>
      </c>
      <c r="E17" s="22">
        <v>12159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6" customFormat="1" ht="24" customHeight="1">
      <c r="A18" s="23" t="s">
        <v>84</v>
      </c>
      <c r="B18" s="24" t="s">
        <v>85</v>
      </c>
      <c r="C18" s="25">
        <f t="shared" si="0"/>
        <v>2800</v>
      </c>
      <c r="D18" s="34">
        <v>2800</v>
      </c>
      <c r="E18" s="34">
        <v>2800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6" customFormat="1" ht="24" customHeight="1">
      <c r="A19" s="35" t="s">
        <v>86</v>
      </c>
      <c r="B19" s="28" t="s">
        <v>87</v>
      </c>
      <c r="C19" s="20">
        <f t="shared" si="0"/>
        <v>68618</v>
      </c>
      <c r="D19" s="36">
        <f>SUM(D20)</f>
        <v>68618</v>
      </c>
      <c r="E19" s="36">
        <f>SUM(E20)</f>
        <v>68618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6" customFormat="1" ht="24" customHeight="1">
      <c r="A20" s="30" t="s">
        <v>88</v>
      </c>
      <c r="B20" s="28" t="s">
        <v>89</v>
      </c>
      <c r="C20" s="20">
        <f t="shared" si="0"/>
        <v>68618</v>
      </c>
      <c r="D20" s="32">
        <f>SUM(D21:D22)</f>
        <v>68618</v>
      </c>
      <c r="E20" s="32">
        <f>SUM(E21:E22)</f>
        <v>68618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6" customFormat="1" ht="24" customHeight="1">
      <c r="A21" s="23" t="s">
        <v>90</v>
      </c>
      <c r="B21" s="24" t="s">
        <v>91</v>
      </c>
      <c r="C21" s="25">
        <f t="shared" si="0"/>
        <v>53594</v>
      </c>
      <c r="D21" s="34">
        <v>53594</v>
      </c>
      <c r="E21" s="34">
        <v>53594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6" customFormat="1" ht="24" customHeight="1">
      <c r="A22" s="23" t="s">
        <v>92</v>
      </c>
      <c r="B22" s="24" t="s">
        <v>93</v>
      </c>
      <c r="C22" s="25">
        <f t="shared" si="0"/>
        <v>15024</v>
      </c>
      <c r="D22" s="34">
        <v>15024</v>
      </c>
      <c r="E22" s="34">
        <v>15024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6" customFormat="1" ht="24" customHeight="1">
      <c r="A23" s="23"/>
      <c r="B23" s="24"/>
      <c r="C23" s="51"/>
      <c r="D23" s="34"/>
      <c r="E23" s="3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6" customFormat="1" ht="24" customHeight="1">
      <c r="A24" s="52"/>
      <c r="B24" s="53"/>
      <c r="C24" s="34"/>
      <c r="D24" s="34"/>
      <c r="E24" s="3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6" customFormat="1" ht="24" customHeight="1">
      <c r="A25" s="52"/>
      <c r="B25" s="5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6" customFormat="1" ht="24" customHeight="1">
      <c r="A26" s="52"/>
      <c r="B26" s="53"/>
      <c r="C26" s="54"/>
      <c r="D26" s="54"/>
      <c r="E26" s="54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6" customFormat="1" ht="24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24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0.421875" style="1" customWidth="1"/>
    <col min="4" max="4" width="10.7109375" style="1" customWidth="1"/>
    <col min="5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10"/>
      <c r="F2" s="10"/>
      <c r="G2" s="10"/>
      <c r="H2" s="10"/>
      <c r="I2" s="10"/>
      <c r="J2" s="10"/>
      <c r="K2" s="41" t="s">
        <v>2</v>
      </c>
    </row>
    <row r="3" spans="1:11" s="1" customFormat="1" ht="15" customHeight="1">
      <c r="A3" s="11" t="s">
        <v>50</v>
      </c>
      <c r="B3" s="11"/>
      <c r="C3" s="11" t="s">
        <v>61</v>
      </c>
      <c r="D3" s="12" t="s">
        <v>233</v>
      </c>
      <c r="E3" s="12" t="s">
        <v>234</v>
      </c>
      <c r="F3" s="12" t="s">
        <v>235</v>
      </c>
      <c r="G3" s="11" t="s">
        <v>236</v>
      </c>
      <c r="H3" s="11" t="s">
        <v>237</v>
      </c>
      <c r="I3" s="11" t="s">
        <v>238</v>
      </c>
      <c r="J3" s="11" t="s">
        <v>239</v>
      </c>
      <c r="K3" s="11" t="s">
        <v>240</v>
      </c>
    </row>
    <row r="4" spans="1:11" s="1" customFormat="1" ht="21" customHeight="1">
      <c r="A4" s="11" t="s">
        <v>103</v>
      </c>
      <c r="B4" s="11" t="s">
        <v>241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 t="s">
        <v>60</v>
      </c>
      <c r="B5" s="13" t="s">
        <v>60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4" customFormat="1" ht="17.25" customHeight="1">
      <c r="A6" s="14"/>
      <c r="B6" s="15" t="s">
        <v>61</v>
      </c>
      <c r="C6" s="16">
        <f>SUM(C7+C11+C14+C19)</f>
        <v>947219</v>
      </c>
      <c r="D6" s="16">
        <f>SUM(D7+D11+D14+D19)</f>
        <v>947219</v>
      </c>
      <c r="E6" s="17"/>
      <c r="F6" s="17"/>
      <c r="G6" s="17"/>
      <c r="H6" s="17"/>
      <c r="I6" s="17"/>
      <c r="J6" s="17"/>
      <c r="K6" s="17"/>
    </row>
    <row r="7" spans="1:12" s="5" customFormat="1" ht="24" customHeight="1">
      <c r="A7" s="18" t="s">
        <v>62</v>
      </c>
      <c r="B7" s="19" t="s">
        <v>63</v>
      </c>
      <c r="C7" s="20">
        <f aca="true" t="shared" si="0" ref="C7:C22">SUM(D7)</f>
        <v>761007</v>
      </c>
      <c r="D7" s="21">
        <f>SUM(D8)</f>
        <v>761007</v>
      </c>
      <c r="E7" s="21"/>
      <c r="F7" s="22"/>
      <c r="G7" s="22"/>
      <c r="H7" s="22"/>
      <c r="I7" s="22"/>
      <c r="J7" s="22"/>
      <c r="K7" s="22"/>
      <c r="L7" s="42"/>
    </row>
    <row r="8" spans="1:12" s="5" customFormat="1" ht="24" customHeight="1">
      <c r="A8" s="18" t="s">
        <v>64</v>
      </c>
      <c r="B8" s="19" t="s">
        <v>65</v>
      </c>
      <c r="C8" s="20">
        <f t="shared" si="0"/>
        <v>761007</v>
      </c>
      <c r="D8" s="21">
        <f>SUM(D9:D10)</f>
        <v>761007</v>
      </c>
      <c r="E8" s="21"/>
      <c r="F8" s="22"/>
      <c r="G8" s="22"/>
      <c r="H8" s="22"/>
      <c r="I8" s="22"/>
      <c r="J8" s="22"/>
      <c r="K8" s="22"/>
      <c r="L8" s="42"/>
    </row>
    <row r="9" spans="1:12" s="5" customFormat="1" ht="24" customHeight="1">
      <c r="A9" s="23" t="s">
        <v>66</v>
      </c>
      <c r="B9" s="24" t="s">
        <v>67</v>
      </c>
      <c r="C9" s="25">
        <f t="shared" si="0"/>
        <v>571047</v>
      </c>
      <c r="D9" s="22">
        <v>571047</v>
      </c>
      <c r="E9" s="22"/>
      <c r="F9" s="22"/>
      <c r="G9" s="22"/>
      <c r="H9" s="22"/>
      <c r="I9" s="22"/>
      <c r="J9" s="22"/>
      <c r="K9" s="22"/>
      <c r="L9" s="42"/>
    </row>
    <row r="10" spans="1:12" s="5" customFormat="1" ht="24" customHeight="1">
      <c r="A10" s="23" t="s">
        <v>68</v>
      </c>
      <c r="B10" s="24" t="s">
        <v>69</v>
      </c>
      <c r="C10" s="25">
        <f t="shared" si="0"/>
        <v>189960</v>
      </c>
      <c r="D10" s="26">
        <v>189960</v>
      </c>
      <c r="E10" s="26"/>
      <c r="F10" s="22"/>
      <c r="G10" s="22"/>
      <c r="H10" s="22"/>
      <c r="I10" s="22"/>
      <c r="J10" s="22"/>
      <c r="K10" s="22"/>
      <c r="L10" s="42"/>
    </row>
    <row r="11" spans="1:12" s="5" customFormat="1" ht="24" customHeight="1">
      <c r="A11" s="27" t="s">
        <v>70</v>
      </c>
      <c r="B11" s="28" t="s">
        <v>71</v>
      </c>
      <c r="C11" s="20">
        <f t="shared" si="0"/>
        <v>66216</v>
      </c>
      <c r="D11" s="29">
        <f>SUM(D12)</f>
        <v>66216</v>
      </c>
      <c r="E11" s="29"/>
      <c r="F11" s="22"/>
      <c r="G11" s="22"/>
      <c r="H11" s="22"/>
      <c r="I11" s="22"/>
      <c r="J11" s="22"/>
      <c r="K11" s="22"/>
      <c r="L11" s="42"/>
    </row>
    <row r="12" spans="1:12" s="5" customFormat="1" ht="24" customHeight="1">
      <c r="A12" s="30" t="s">
        <v>72</v>
      </c>
      <c r="B12" s="28" t="s">
        <v>73</v>
      </c>
      <c r="C12" s="20">
        <f t="shared" si="0"/>
        <v>66216</v>
      </c>
      <c r="D12" s="29">
        <f>SUM(D13)</f>
        <v>66216</v>
      </c>
      <c r="E12" s="29"/>
      <c r="F12" s="22"/>
      <c r="G12" s="22"/>
      <c r="H12" s="22"/>
      <c r="I12" s="22"/>
      <c r="J12" s="22"/>
      <c r="K12" s="22"/>
      <c r="L12" s="42"/>
    </row>
    <row r="13" spans="1:12" s="5" customFormat="1" ht="24" customHeight="1">
      <c r="A13" s="23" t="s">
        <v>74</v>
      </c>
      <c r="B13" s="24" t="s">
        <v>75</v>
      </c>
      <c r="C13" s="25">
        <f t="shared" si="0"/>
        <v>66216</v>
      </c>
      <c r="D13" s="22">
        <v>66216</v>
      </c>
      <c r="E13" s="22"/>
      <c r="F13" s="22"/>
      <c r="G13" s="22"/>
      <c r="H13" s="22"/>
      <c r="I13" s="22"/>
      <c r="J13" s="22"/>
      <c r="K13" s="22"/>
      <c r="L13" s="42"/>
    </row>
    <row r="14" spans="1:12" s="5" customFormat="1" ht="24" customHeight="1">
      <c r="A14" s="31" t="s">
        <v>76</v>
      </c>
      <c r="B14" s="28" t="s">
        <v>77</v>
      </c>
      <c r="C14" s="20">
        <f t="shared" si="0"/>
        <v>51378</v>
      </c>
      <c r="D14" s="32">
        <f>SUM(D15)</f>
        <v>51378</v>
      </c>
      <c r="E14" s="32"/>
      <c r="F14" s="22"/>
      <c r="G14" s="22"/>
      <c r="H14" s="22"/>
      <c r="I14" s="22"/>
      <c r="J14" s="22"/>
      <c r="K14" s="22"/>
      <c r="L14" s="42"/>
    </row>
    <row r="15" spans="1:12" s="5" customFormat="1" ht="24" customHeight="1">
      <c r="A15" s="33" t="s">
        <v>78</v>
      </c>
      <c r="B15" s="28" t="s">
        <v>79</v>
      </c>
      <c r="C15" s="20">
        <f t="shared" si="0"/>
        <v>51378</v>
      </c>
      <c r="D15" s="32">
        <f>SUM(D16:D18)</f>
        <v>51378</v>
      </c>
      <c r="E15" s="32"/>
      <c r="F15" s="22"/>
      <c r="G15" s="22"/>
      <c r="H15" s="22"/>
      <c r="I15" s="22"/>
      <c r="J15" s="22"/>
      <c r="K15" s="22"/>
      <c r="L15" s="42"/>
    </row>
    <row r="16" spans="1:12" s="5" customFormat="1" ht="24" customHeight="1">
      <c r="A16" s="23" t="s">
        <v>80</v>
      </c>
      <c r="B16" s="24" t="s">
        <v>81</v>
      </c>
      <c r="C16" s="25">
        <f t="shared" si="0"/>
        <v>36419</v>
      </c>
      <c r="D16" s="22">
        <v>36419</v>
      </c>
      <c r="E16" s="22"/>
      <c r="F16" s="22"/>
      <c r="G16" s="22"/>
      <c r="H16" s="22"/>
      <c r="I16" s="22"/>
      <c r="J16" s="22"/>
      <c r="K16" s="22"/>
      <c r="L16" s="42"/>
    </row>
    <row r="17" spans="1:12" s="5" customFormat="1" ht="24" customHeight="1">
      <c r="A17" s="23" t="s">
        <v>82</v>
      </c>
      <c r="B17" s="24" t="s">
        <v>83</v>
      </c>
      <c r="C17" s="25">
        <f t="shared" si="0"/>
        <v>12159</v>
      </c>
      <c r="D17" s="22">
        <v>12159</v>
      </c>
      <c r="E17" s="22"/>
      <c r="F17" s="22"/>
      <c r="G17" s="22"/>
      <c r="H17" s="22"/>
      <c r="I17" s="22"/>
      <c r="J17" s="22"/>
      <c r="K17" s="22"/>
      <c r="L17" s="42"/>
    </row>
    <row r="18" spans="1:12" s="5" customFormat="1" ht="24" customHeight="1">
      <c r="A18" s="23" t="s">
        <v>84</v>
      </c>
      <c r="B18" s="24" t="s">
        <v>85</v>
      </c>
      <c r="C18" s="25">
        <f t="shared" si="0"/>
        <v>2800</v>
      </c>
      <c r="D18" s="34">
        <v>2800</v>
      </c>
      <c r="E18" s="34"/>
      <c r="F18" s="22"/>
      <c r="G18" s="22"/>
      <c r="H18" s="22"/>
      <c r="I18" s="22"/>
      <c r="J18" s="22"/>
      <c r="K18" s="22"/>
      <c r="L18" s="42"/>
    </row>
    <row r="19" spans="1:12" s="5" customFormat="1" ht="24" customHeight="1">
      <c r="A19" s="35" t="s">
        <v>86</v>
      </c>
      <c r="B19" s="28" t="s">
        <v>87</v>
      </c>
      <c r="C19" s="20">
        <f t="shared" si="0"/>
        <v>68618</v>
      </c>
      <c r="D19" s="36">
        <f>SUM(D20)</f>
        <v>68618</v>
      </c>
      <c r="E19" s="36"/>
      <c r="F19" s="22"/>
      <c r="G19" s="22"/>
      <c r="H19" s="22"/>
      <c r="I19" s="22"/>
      <c r="J19" s="22"/>
      <c r="K19" s="22"/>
      <c r="L19" s="42"/>
    </row>
    <row r="20" spans="1:12" s="5" customFormat="1" ht="24" customHeight="1">
      <c r="A20" s="30" t="s">
        <v>88</v>
      </c>
      <c r="B20" s="28" t="s">
        <v>89</v>
      </c>
      <c r="C20" s="20">
        <f t="shared" si="0"/>
        <v>68618</v>
      </c>
      <c r="D20" s="32">
        <f>SUM(D21:D22)</f>
        <v>68618</v>
      </c>
      <c r="E20" s="32"/>
      <c r="F20" s="22"/>
      <c r="G20" s="22"/>
      <c r="H20" s="22"/>
      <c r="I20" s="22"/>
      <c r="J20" s="22"/>
      <c r="K20" s="22"/>
      <c r="L20" s="42"/>
    </row>
    <row r="21" spans="1:12" s="5" customFormat="1" ht="24" customHeight="1">
      <c r="A21" s="37" t="s">
        <v>90</v>
      </c>
      <c r="B21" s="24" t="s">
        <v>91</v>
      </c>
      <c r="C21" s="25">
        <f t="shared" si="0"/>
        <v>53594</v>
      </c>
      <c r="D21" s="22">
        <v>53594</v>
      </c>
      <c r="E21" s="22"/>
      <c r="F21" s="22"/>
      <c r="G21" s="22"/>
      <c r="H21" s="22"/>
      <c r="I21" s="22"/>
      <c r="J21" s="22"/>
      <c r="K21" s="22"/>
      <c r="L21" s="42"/>
    </row>
    <row r="22" spans="1:12" s="5" customFormat="1" ht="24" customHeight="1">
      <c r="A22" s="23" t="s">
        <v>92</v>
      </c>
      <c r="B22" s="24" t="s">
        <v>93</v>
      </c>
      <c r="C22" s="25">
        <f t="shared" si="0"/>
        <v>15024</v>
      </c>
      <c r="D22" s="34">
        <v>15024</v>
      </c>
      <c r="E22" s="34"/>
      <c r="F22" s="22"/>
      <c r="G22" s="22"/>
      <c r="H22" s="22"/>
      <c r="I22" s="22"/>
      <c r="J22" s="22"/>
      <c r="K22" s="22"/>
      <c r="L22" s="42"/>
    </row>
    <row r="23" spans="1:11" s="6" customFormat="1" ht="16.5" customHeight="1">
      <c r="A23" s="38"/>
      <c r="B23" s="39"/>
      <c r="C23" s="22"/>
      <c r="D23" s="40"/>
      <c r="E23" s="22"/>
      <c r="F23" s="40"/>
      <c r="G23" s="40"/>
      <c r="H23" s="40"/>
      <c r="I23" s="40"/>
      <c r="J23" s="40"/>
      <c r="K23" s="40"/>
    </row>
    <row r="24" spans="1:11" s="6" customFormat="1" ht="16.5" customHeight="1">
      <c r="A24" s="38"/>
      <c r="B24" s="39"/>
      <c r="C24" s="22"/>
      <c r="D24" s="40"/>
      <c r="E24" s="22"/>
      <c r="F24" s="40"/>
      <c r="G24" s="40"/>
      <c r="H24" s="40"/>
      <c r="I24" s="40"/>
      <c r="J24" s="40"/>
      <c r="K24" s="40"/>
    </row>
    <row r="25" spans="1:11" s="6" customFormat="1" ht="16.5" customHeight="1">
      <c r="A25" s="38"/>
      <c r="B25" s="39"/>
      <c r="C25" s="22"/>
      <c r="D25" s="40"/>
      <c r="E25" s="22"/>
      <c r="F25" s="40"/>
      <c r="G25" s="40"/>
      <c r="H25" s="40"/>
      <c r="I25" s="40"/>
      <c r="J25" s="40"/>
      <c r="K25" s="40"/>
    </row>
    <row r="26" spans="1:11" s="6" customFormat="1" ht="16.5" customHeight="1">
      <c r="A26" s="38"/>
      <c r="B26" s="39"/>
      <c r="C26" s="22"/>
      <c r="D26" s="40"/>
      <c r="E26" s="22"/>
      <c r="F26" s="40"/>
      <c r="G26" s="40"/>
      <c r="H26" s="40"/>
      <c r="I26" s="40"/>
      <c r="J26" s="40"/>
      <c r="K26" s="40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33" top="0.98" bottom="0.7900000000000001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cp:lastPrinted>2020-01-16T09:46:18Z</cp:lastPrinted>
  <dcterms:created xsi:type="dcterms:W3CDTF">2019-01-07T02:49:44Z</dcterms:created>
  <dcterms:modified xsi:type="dcterms:W3CDTF">2021-06-24T14:17:40Z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3A7F20E184524C6F8A556675205E14B6</vt:lpwstr>
  </property>
</Properties>
</file>