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'表9-部门财务支出预算表'!$1:$5</definedName>
  </definedNames>
  <calcPr fullCalcOnLoad="1"/>
</workbook>
</file>

<file path=xl/sharedStrings.xml><?xml version="1.0" encoding="utf-8"?>
<sst xmlns="http://schemas.openxmlformats.org/spreadsheetml/2006/main" count="409" uniqueCount="232">
  <si>
    <t>大武口区部门预算财政拨款收支总表</t>
  </si>
  <si>
    <t>填报单位名称：大武口区文化旅游广电局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</si>
  <si>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</si>
  <si>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</si>
  <si>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</si>
  <si>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</si>
  <si>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</si>
  <si>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</si>
  <si>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</si>
  <si>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</si>
  <si>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</si>
  <si>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</si>
  <si>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</si>
  <si>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</si>
  <si>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</si>
  <si>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</si>
  <si>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</si>
  <si>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</si>
  <si>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</si>
  <si>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</si>
  <si>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</si>
  <si>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</si>
  <si>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</si>
  <si>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</si>
  <si>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</si>
  <si>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</si>
  <si>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</si>
  <si>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</si>
  <si>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</si>
  <si>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</si>
  <si>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</si>
  <si>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</si>
  <si>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</si>
  <si>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</si>
  <si>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</si>
  <si>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</si>
  <si>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</si>
  <si>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</si>
  <si>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</si>
  <si>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</si>
  <si>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</si>
  <si>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</si>
  <si>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</si>
  <si>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</si>
  <si>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</si>
  <si>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</si>
  <si>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入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总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计</t>
    </r>
  </si>
  <si>
    <t>支  出  总  计</t>
  </si>
  <si>
    <t xml:space="preserve">大武口区部门预算财政拨款支出总表
</t>
  </si>
  <si>
    <t>填报单位名称： 大武口区文化旅游广电局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</si>
  <si>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</si>
  <si>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</si>
  <si>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</si>
  <si>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</si>
  <si>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</si>
  <si>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</si>
  <si>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</si>
  <si>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</si>
  <si>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</si>
  <si>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</si>
  <si>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合计</t>
  </si>
  <si>
    <t>207</t>
  </si>
  <si>
    <t>文化体育与传媒支出</t>
  </si>
  <si>
    <t>20701</t>
  </si>
  <si>
    <t>文化</t>
  </si>
  <si>
    <t>2070101</t>
  </si>
  <si>
    <t>行政运行</t>
  </si>
  <si>
    <t>2070109</t>
  </si>
  <si>
    <t>群众文化</t>
  </si>
  <si>
    <t>2070199</t>
  </si>
  <si>
    <t>其他文化和旅游支出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</si>
  <si>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</si>
  <si>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</si>
  <si>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</si>
  <si>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</si>
  <si>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</si>
  <si>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</si>
  <si>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</si>
  <si>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</si>
  <si>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</si>
  <si>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</si>
  <si>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</si>
  <si>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</si>
  <si>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</si>
  <si>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</si>
  <si>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</si>
  <si>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</si>
  <si>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</si>
  <si>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</si>
  <si>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</si>
  <si>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</si>
  <si>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</si>
  <si>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</si>
  <si>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</si>
  <si>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</si>
  <si>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大武口区部门一般公共预算财政拨款支出表</t>
  </si>
  <si>
    <t>填报单位名称：大武口区文化旅游广电局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</si>
  <si>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</si>
  <si>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</si>
  <si>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</si>
  <si>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</si>
  <si>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</si>
  <si>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</si>
  <si>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</si>
  <si>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</si>
  <si>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</si>
  <si>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</si>
  <si>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大武口区一般公共部门预算基本支出表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</si>
  <si>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</si>
  <si>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</si>
  <si>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</si>
  <si>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</si>
  <si>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</si>
  <si>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</si>
  <si>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</si>
  <si>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</si>
  <si>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</si>
  <si>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</si>
  <si>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</si>
  <si>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</si>
  <si>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</si>
  <si>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</si>
  <si>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</si>
  <si>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</si>
  <si>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</si>
  <si>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商品和服务支出</t>
  </si>
  <si>
    <t>办公费</t>
  </si>
  <si>
    <t>水费</t>
  </si>
  <si>
    <t>电费</t>
  </si>
  <si>
    <t>邮电费</t>
  </si>
  <si>
    <t>取暖费</t>
  </si>
  <si>
    <t>差旅费</t>
  </si>
  <si>
    <t>工会经费</t>
  </si>
  <si>
    <t>其他交通费用</t>
  </si>
  <si>
    <t>其他商品和服务支出</t>
  </si>
  <si>
    <t>对个人和家庭的补助</t>
  </si>
  <si>
    <t>其他对个人和家庭的补助</t>
  </si>
  <si>
    <t>大武口区部门预算三公经费表</t>
  </si>
  <si>
    <t>填报单位名称：大武口区文化旅游广电局                                                                单位：元</t>
  </si>
  <si>
    <t>预算单位</t>
  </si>
  <si>
    <t>2019年预算数</t>
  </si>
  <si>
    <t>因公
出国（境）</t>
  </si>
  <si>
    <t>公务用车购置及运行费</t>
  </si>
  <si>
    <t>公务
接待费</t>
  </si>
  <si>
    <t>公务接待费</t>
  </si>
  <si>
    <t>公务车辆
购置费</t>
  </si>
  <si>
    <t>公车运行维护费</t>
  </si>
  <si>
    <t>公务车辆购置费</t>
  </si>
  <si>
    <t>大武口区文化旅游广电局</t>
  </si>
  <si>
    <t>政府性基金预算财政拨款支出表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</si>
  <si>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</si>
  <si>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</si>
  <si>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</si>
  <si>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</si>
  <si>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</si>
  <si>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大武口区部门预算收支总表</t>
  </si>
  <si>
    <t>收     入</t>
  </si>
  <si>
    <t>支     出</t>
  </si>
  <si>
    <t>项目</t>
  </si>
  <si>
    <t>一、财政拨款预算收入</t>
  </si>
  <si>
    <t>一、行政支出</t>
  </si>
  <si>
    <t>（1）一般公共预算财政拨款收入</t>
  </si>
  <si>
    <t>其中：财政拨款支出</t>
  </si>
  <si>
    <t>（2） 政府性基金预算财政拨款收入</t>
  </si>
  <si>
    <t>非同级财政拨款支出</t>
  </si>
  <si>
    <t>二、事业预算收入</t>
  </si>
  <si>
    <t>二、事业支出</t>
  </si>
  <si>
    <t>其中：非同级财政拨款（科研及辅助活动）</t>
  </si>
  <si>
    <t>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</si>
  <si>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</si>
  <si>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</si>
  <si>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</si>
  <si>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</si>
  <si>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</si>
  <si>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</si>
  <si>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</si>
  <si>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</si>
  <si>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</si>
  <si>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</si>
  <si>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</si>
  <si>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</si>
  <si>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</si>
  <si>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</si>
  <si>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</si>
  <si>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</si>
  <si>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</si>
  <si>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>（1）财政拨款结转</t>
  </si>
  <si>
    <t>其中：一般公共预算财政拨款收入</t>
  </si>
  <si>
    <t>政府性基金预算财政拨款收入</t>
  </si>
  <si>
    <t>（2）非财政拨款结转</t>
  </si>
  <si>
    <t>（2）财政拨款结余</t>
  </si>
  <si>
    <t>其中：本级横向财政拨款</t>
  </si>
  <si>
    <t>非本级财政拨款</t>
  </si>
  <si>
    <t>十一、上年结余</t>
  </si>
  <si>
    <t>（3）非财政拨款结转</t>
  </si>
  <si>
    <t>（1）财政拨款结余</t>
  </si>
  <si>
    <t>（4）非财政拨款结余</t>
  </si>
  <si>
    <t>（2）非财政拨款结余</t>
  </si>
  <si>
    <t>（5）专用结余</t>
  </si>
  <si>
    <t>（3）专用结余</t>
  </si>
  <si>
    <t>（6）经营结余</t>
  </si>
  <si>
    <t>（4）经营结余</t>
  </si>
  <si>
    <t>收入总计</t>
  </si>
  <si>
    <t>支出总计</t>
  </si>
  <si>
    <t>大武口区部门预算收入总表</t>
  </si>
  <si>
    <t xml:space="preserve"> 填报单位名称：大武口区文化旅游广电局  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</si>
  <si>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</si>
  <si>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</si>
  <si>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</si>
  <si>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</si>
  <si>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</si>
  <si>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</si>
  <si>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</si>
  <si>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</si>
  <si>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</si>
  <si>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</si>
  <si>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</si>
  <si>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</si>
  <si>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</si>
  <si>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</si>
  <si>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本级横向财政拨款</t>
  </si>
  <si>
    <t>大武口区部门预算财务支出预算表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</si>
  <si>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</si>
  <si>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</si>
  <si>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</si>
  <si>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</si>
  <si>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</si>
  <si>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</si>
  <si>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</si>
  <si>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</si>
  <si>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</si>
  <si>
    <t>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</si>
</sst>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_ "/>
    <numFmt numFmtId="181" formatCode="0.00_ "/>
    <numFmt numFmtId="182" formatCode="#,##0_ "/>
    <numFmt numFmtId="183" formatCode="0_);[Red]\(0\)"/>
  </numFmts>
  <fonts count="4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宋体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6" fillId="3" borderId="0" applyNumberFormat="0" applyBorder="0" applyAlignment="0" applyProtection="0"/>
    <xf numFmtId="0" fontId="21" fillId="2" borderId="1" applyNumberFormat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3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6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7" fillId="12" borderId="0" applyNumberFormat="0" applyBorder="0" applyAlignment="0" applyProtection="0"/>
    <xf numFmtId="0" fontId="15" fillId="0" borderId="5" applyNumberFormat="0" applyFill="0" applyAlignment="0" applyProtection="0"/>
    <xf numFmtId="0" fontId="37" fillId="13" borderId="0" applyNumberFormat="0" applyBorder="0" applyAlignment="0" applyProtection="0"/>
    <xf numFmtId="0" fontId="32" fillId="9" borderId="6" applyNumberFormat="0" applyAlignment="0" applyProtection="0"/>
    <xf numFmtId="0" fontId="22" fillId="14" borderId="0" applyNumberFormat="0" applyBorder="0" applyAlignment="0" applyProtection="0"/>
    <xf numFmtId="0" fontId="33" fillId="9" borderId="1" applyNumberFormat="0" applyAlignment="0" applyProtection="0"/>
    <xf numFmtId="0" fontId="34" fillId="15" borderId="7" applyNumberFormat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5" fillId="0" borderId="8" applyNumberFormat="0" applyFill="0" applyAlignment="0" applyProtection="0"/>
    <xf numFmtId="0" fontId="25" fillId="0" borderId="9" applyNumberFormat="0" applyFill="0" applyAlignment="0" applyProtection="0"/>
    <xf numFmtId="0" fontId="22" fillId="18" borderId="0" applyNumberFormat="0" applyBorder="0" applyAlignment="0" applyProtection="0"/>
    <xf numFmtId="0" fontId="17" fillId="19" borderId="0" applyNumberFormat="0" applyBorder="0" applyAlignment="0" applyProtection="0"/>
    <xf numFmtId="0" fontId="24" fillId="14" borderId="0" applyNumberFormat="0" applyBorder="0" applyAlignment="0" applyProtection="0"/>
    <xf numFmtId="0" fontId="1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18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22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6" fillId="36" borderId="0" applyNumberFormat="0" applyBorder="0" applyAlignment="0" applyProtection="0"/>
    <xf numFmtId="0" fontId="22" fillId="37" borderId="0" applyNumberFormat="0" applyBorder="0" applyAlignment="0" applyProtection="0"/>
    <xf numFmtId="0" fontId="37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NumberFormat="0" applyBorder="0" applyAlignment="0" applyProtection="0"/>
    <xf numFmtId="0" fontId="16" fillId="39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40" borderId="0" applyNumberFormat="0" applyBorder="0" applyAlignment="0" applyProtection="0"/>
    <xf numFmtId="0" fontId="16" fillId="15" borderId="0" applyNumberFormat="0" applyBorder="0" applyAlignment="0" applyProtection="0"/>
    <xf numFmtId="0" fontId="16" fillId="41" borderId="0" applyNumberFormat="0" applyBorder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81" fontId="6" fillId="0" borderId="11" xfId="0" applyNumberFormat="1" applyFont="1" applyFill="1" applyBorder="1" applyAlignment="1" applyProtection="1">
      <alignment horizontal="right" vertical="center"/>
      <protection/>
    </xf>
    <xf numFmtId="181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3" fontId="6" fillId="0" borderId="12" xfId="0" applyNumberFormat="1" applyFont="1" applyFill="1" applyBorder="1" applyAlignment="1" applyProtection="1">
      <alignment horizontal="left" vertical="center" wrapText="1"/>
      <protection/>
    </xf>
    <xf numFmtId="1" fontId="6" fillId="0" borderId="12" xfId="87" applyNumberFormat="1" applyFont="1" applyFill="1" applyBorder="1" applyAlignment="1" applyProtection="1">
      <alignment vertical="center"/>
      <protection/>
    </xf>
    <xf numFmtId="1" fontId="6" fillId="0" borderId="12" xfId="87" applyNumberFormat="1" applyFont="1" applyFill="1" applyBorder="1" applyAlignment="1" applyProtection="1">
      <alignment vertical="center"/>
      <protection/>
    </xf>
    <xf numFmtId="181" fontId="6" fillId="0" borderId="12" xfId="87" applyNumberFormat="1" applyFont="1" applyFill="1" applyBorder="1" applyAlignment="1" applyProtection="1">
      <alignment horizontal="right" vertical="center"/>
      <protection/>
    </xf>
    <xf numFmtId="49" fontId="6" fillId="0" borderId="12" xfId="88" applyNumberFormat="1" applyFont="1" applyFill="1" applyBorder="1" applyAlignment="1" applyProtection="1">
      <alignment horizontal="left" vertical="center"/>
      <protection/>
    </xf>
    <xf numFmtId="1" fontId="6" fillId="0" borderId="12" xfId="88" applyNumberFormat="1" applyFont="1" applyFill="1" applyBorder="1" applyAlignment="1" applyProtection="1">
      <alignment horizontal="left" vertical="center" wrapText="1"/>
      <protection/>
    </xf>
    <xf numFmtId="181" fontId="6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182" fontId="6" fillId="0" borderId="12" xfId="0" applyNumberFormat="1" applyFont="1" applyFill="1" applyBorder="1" applyAlignment="1" applyProtection="1">
      <alignment vertical="center"/>
      <protection/>
    </xf>
    <xf numFmtId="181" fontId="6" fillId="0" borderId="14" xfId="0" applyNumberFormat="1" applyFont="1" applyFill="1" applyBorder="1" applyAlignment="1" applyProtection="1">
      <alignment horizontal="right" vertical="center"/>
      <protection/>
    </xf>
    <xf numFmtId="181" fontId="6" fillId="0" borderId="14" xfId="0" applyNumberFormat="1" applyFont="1" applyFill="1" applyBorder="1" applyAlignment="1" applyProtection="1">
      <alignment horizontal="right" vertical="center"/>
      <protection/>
    </xf>
    <xf numFmtId="181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81" fontId="6" fillId="0" borderId="11" xfId="0" applyNumberFormat="1" applyFont="1" applyFill="1" applyBorder="1" applyAlignment="1" applyProtection="1">
      <alignment horizontal="right" vertical="center"/>
      <protection/>
    </xf>
    <xf numFmtId="1" fontId="6" fillId="37" borderId="12" xfId="87" applyNumberFormat="1" applyFont="1" applyFill="1" applyBorder="1" applyAlignment="1" applyProtection="1">
      <alignment vertical="center"/>
      <protection/>
    </xf>
    <xf numFmtId="1" fontId="6" fillId="37" borderId="12" xfId="87" applyNumberFormat="1" applyFont="1" applyFill="1" applyBorder="1" applyAlignment="1" applyProtection="1">
      <alignment vertical="center"/>
      <protection/>
    </xf>
    <xf numFmtId="181" fontId="6" fillId="37" borderId="12" xfId="87" applyNumberFormat="1" applyFont="1" applyFill="1" applyBorder="1" applyAlignment="1" applyProtection="1">
      <alignment horizontal="right" vertical="center"/>
      <protection/>
    </xf>
    <xf numFmtId="1" fontId="6" fillId="0" borderId="12" xfId="88" applyNumberFormat="1" applyFont="1" applyFill="1" applyBorder="1" applyAlignment="1" applyProtection="1">
      <alignment vertical="center" wrapText="1"/>
      <protection/>
    </xf>
    <xf numFmtId="181" fontId="6" fillId="0" borderId="13" xfId="0" applyNumberFormat="1" applyFont="1" applyFill="1" applyBorder="1" applyAlignment="1" applyProtection="1">
      <alignment horizontal="right" vertical="center"/>
      <protection/>
    </xf>
    <xf numFmtId="181" fontId="6" fillId="0" borderId="14" xfId="0" applyNumberFormat="1" applyFont="1" applyFill="1" applyBorder="1" applyAlignment="1" applyProtection="1">
      <alignment horizontal="right" vertical="center"/>
      <protection/>
    </xf>
    <xf numFmtId="181" fontId="6" fillId="0" borderId="14" xfId="0" applyNumberFormat="1" applyFont="1" applyBorder="1" applyAlignment="1" applyProtection="1">
      <alignment horizontal="right" vertical="center"/>
      <protection/>
    </xf>
    <xf numFmtId="181" fontId="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182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82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181" fontId="6" fillId="0" borderId="12" xfId="0" applyNumberFormat="1" applyFont="1" applyFill="1" applyBorder="1" applyAlignment="1" applyProtection="1">
      <alignment vertical="center" wrapText="1"/>
      <protection/>
    </xf>
    <xf numFmtId="18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left" vertical="center"/>
    </xf>
    <xf numFmtId="181" fontId="6" fillId="0" borderId="16" xfId="0" applyNumberFormat="1" applyFont="1" applyFill="1" applyBorder="1" applyAlignment="1" applyProtection="1">
      <alignment vertical="center" wrapText="1"/>
      <protection/>
    </xf>
    <xf numFmtId="181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18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81" fontId="6" fillId="0" borderId="12" xfId="0" applyNumberFormat="1" applyFont="1" applyFill="1" applyBorder="1" applyAlignment="1" applyProtection="1">
      <alignment vertical="center" wrapText="1"/>
      <protection/>
    </xf>
    <xf numFmtId="181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right"/>
      <protection/>
    </xf>
    <xf numFmtId="182" fontId="6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6" fillId="37" borderId="11" xfId="0" applyNumberFormat="1" applyFont="1" applyFill="1" applyBorder="1" applyAlignment="1" applyProtection="1">
      <alignment horizontal="right" vertical="center"/>
      <protection/>
    </xf>
    <xf numFmtId="9" fontId="6" fillId="0" borderId="1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181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181" fontId="6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81" fontId="6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83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vertical="center" wrapText="1"/>
      <protection/>
    </xf>
    <xf numFmtId="1" fontId="6" fillId="0" borderId="24" xfId="87" applyNumberFormat="1" applyFont="1" applyFill="1" applyBorder="1" applyAlignment="1" applyProtection="1">
      <alignment vertical="center"/>
      <protection/>
    </xf>
    <xf numFmtId="181" fontId="6" fillId="0" borderId="11" xfId="87" applyNumberFormat="1" applyFont="1" applyFill="1" applyBorder="1" applyAlignment="1" applyProtection="1">
      <alignment horizontal="right" vertical="center"/>
      <protection/>
    </xf>
    <xf numFmtId="1" fontId="6" fillId="0" borderId="24" xfId="88" applyNumberFormat="1" applyFont="1" applyFill="1" applyBorder="1" applyAlignment="1" applyProtection="1">
      <alignment vertical="center" wrapText="1"/>
      <protection/>
    </xf>
    <xf numFmtId="1" fontId="6" fillId="0" borderId="24" xfId="87" applyNumberFormat="1" applyFont="1" applyFill="1" applyBorder="1" applyAlignment="1" applyProtection="1">
      <alignment vertical="center" wrapText="1"/>
      <protection/>
    </xf>
    <xf numFmtId="182" fontId="6" fillId="0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" fontId="6" fillId="0" borderId="12" xfId="87" applyNumberFormat="1" applyFont="1" applyFill="1" applyBorder="1" applyAlignment="1" applyProtection="1">
      <alignment horizontal="left" vertical="center" wrapText="1"/>
      <protection/>
    </xf>
    <xf numFmtId="49" fontId="6" fillId="0" borderId="12" xfId="88" applyNumberFormat="1" applyFont="1" applyFill="1" applyBorder="1" applyAlignment="1" applyProtection="1">
      <alignment vertical="center"/>
      <protection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181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182" fontId="6" fillId="0" borderId="12" xfId="0" applyNumberFormat="1" applyFont="1" applyFill="1" applyBorder="1" applyAlignment="1" applyProtection="1">
      <alignment/>
      <protection/>
    </xf>
    <xf numFmtId="182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left"/>
      <protection/>
    </xf>
    <xf numFmtId="182" fontId="6" fillId="0" borderId="12" xfId="0" applyNumberFormat="1" applyFont="1" applyFill="1" applyBorder="1" applyAlignment="1" applyProtection="1">
      <alignment horizontal="right" vertical="center"/>
      <protection/>
    </xf>
    <xf numFmtId="181" fontId="6" fillId="0" borderId="12" xfId="0" applyNumberFormat="1" applyFont="1" applyFill="1" applyBorder="1" applyAlignment="1" applyProtection="1">
      <alignment horizontal="right" vertical="center"/>
      <protection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_一般公共预算财政拨款支出表" xfId="87"/>
    <cellStyle name="常规_来源明细表(单位-科目)" xfId="88"/>
    <cellStyle name="常规 1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H21" sqref="H2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8" t="s">
        <v>0</v>
      </c>
      <c r="B1" s="8"/>
      <c r="C1" s="8"/>
      <c r="D1" s="8"/>
      <c r="E1" s="8"/>
      <c r="F1" s="8"/>
    </row>
    <row r="2" spans="1:6" s="1" customFormat="1" ht="14.25" customHeight="1">
      <c r="A2" s="73" t="s">
        <v>1</v>
      </c>
      <c r="B2" s="73"/>
      <c r="C2" s="137"/>
      <c r="D2" s="138"/>
      <c r="E2" s="93"/>
      <c r="F2" s="93" t="s">
        <v>2</v>
      </c>
    </row>
    <row r="3" spans="1:6" s="1" customFormat="1" ht="19.5" customHeight="1">
      <c r="A3" s="105" t="s">
        <v>3</v>
      </c>
      <c r="B3" s="105"/>
      <c r="C3" s="105" t="s">
        <v>4</v>
      </c>
      <c r="D3" s="105"/>
      <c r="E3" s="105"/>
      <c r="F3" s="105"/>
    </row>
    <row r="4" spans="1:6" s="1" customFormat="1" ht="24" customHeight="1">
      <c r="A4" s="85" t="s">
        <v>5</v>
      </c>
      <c r="B4" s="85" t="s">
        <v>6</v>
      </c>
      <c r="C4" s="85" t="s">
        <v>7</v>
      </c>
      <c r="D4" s="85" t="s">
        <v>6</v>
      </c>
      <c r="E4" s="139" t="s">
        <v>8</v>
      </c>
      <c r="F4" s="139" t="s">
        <v>9</v>
      </c>
    </row>
    <row r="5" spans="1:6" s="1" customFormat="1" ht="15">
      <c r="A5" s="140" t="s">
        <v>10</v>
      </c>
      <c r="B5" s="141">
        <f>B6</f>
        <v>4066519.96</v>
      </c>
      <c r="C5" s="142" t="s">
        <v>11</v>
      </c>
      <c r="D5" s="72">
        <f aca="true" t="shared" si="0" ref="D5:F5">SUM(D6:D34)</f>
        <v>4066519.96</v>
      </c>
      <c r="E5" s="72">
        <f t="shared" si="0"/>
        <v>4066519.96</v>
      </c>
      <c r="F5" s="72">
        <f t="shared" si="0"/>
        <v>0</v>
      </c>
    </row>
    <row r="6" spans="1:6" s="1" customFormat="1" ht="15">
      <c r="A6" s="105" t="s">
        <v>12</v>
      </c>
      <c r="B6" s="141">
        <f>B7+B8</f>
        <v>4066519.96</v>
      </c>
      <c r="C6" s="126" t="s">
        <v>13</v>
      </c>
      <c r="D6" s="72">
        <v>0</v>
      </c>
      <c r="E6" s="72">
        <v>0</v>
      </c>
      <c r="F6" s="72">
        <v>0</v>
      </c>
    </row>
    <row r="7" spans="1:6" s="1" customFormat="1" ht="15">
      <c r="A7" s="143" t="s">
        <v>14</v>
      </c>
      <c r="B7" s="141">
        <v>4066519.96</v>
      </c>
      <c r="C7" s="126" t="s">
        <v>15</v>
      </c>
      <c r="D7" s="72">
        <v>0</v>
      </c>
      <c r="E7" s="72">
        <v>0</v>
      </c>
      <c r="F7" s="72">
        <v>0</v>
      </c>
    </row>
    <row r="8" spans="1:6" s="1" customFormat="1" ht="15">
      <c r="A8" s="143" t="s">
        <v>16</v>
      </c>
      <c r="B8" s="141">
        <v>0</v>
      </c>
      <c r="C8" s="126" t="s">
        <v>17</v>
      </c>
      <c r="D8" s="72">
        <v>0</v>
      </c>
      <c r="E8" s="72">
        <v>0</v>
      </c>
      <c r="F8" s="72">
        <v>0</v>
      </c>
    </row>
    <row r="9" spans="1:6" s="1" customFormat="1" ht="15">
      <c r="A9" s="144"/>
      <c r="B9" s="145"/>
      <c r="C9" s="126" t="s">
        <v>18</v>
      </c>
      <c r="D9" s="72">
        <v>0</v>
      </c>
      <c r="E9" s="72">
        <v>0</v>
      </c>
      <c r="F9" s="72">
        <v>0</v>
      </c>
    </row>
    <row r="10" spans="1:6" s="1" customFormat="1" ht="15">
      <c r="A10" s="144"/>
      <c r="B10" s="146"/>
      <c r="C10" s="126" t="s">
        <v>19</v>
      </c>
      <c r="D10" s="72">
        <v>0</v>
      </c>
      <c r="E10" s="72">
        <v>0</v>
      </c>
      <c r="F10" s="72">
        <v>0</v>
      </c>
    </row>
    <row r="11" spans="1:6" s="1" customFormat="1" ht="15">
      <c r="A11" s="144"/>
      <c r="B11" s="146"/>
      <c r="C11" s="126" t="s">
        <v>20</v>
      </c>
      <c r="D11" s="72">
        <v>0</v>
      </c>
      <c r="E11" s="72">
        <v>0</v>
      </c>
      <c r="F11" s="72">
        <v>0</v>
      </c>
    </row>
    <row r="12" spans="1:6" s="1" customFormat="1" ht="15">
      <c r="A12" s="144"/>
      <c r="B12" s="146"/>
      <c r="C12" s="126" t="s">
        <v>21</v>
      </c>
      <c r="D12" s="72">
        <v>3543883</v>
      </c>
      <c r="E12" s="72">
        <v>3543883</v>
      </c>
      <c r="F12" s="72">
        <v>0</v>
      </c>
    </row>
    <row r="13" spans="1:6" s="1" customFormat="1" ht="15">
      <c r="A13" s="144"/>
      <c r="B13" s="146"/>
      <c r="C13" s="126" t="s">
        <v>22</v>
      </c>
      <c r="D13" s="72">
        <v>184998.58</v>
      </c>
      <c r="E13" s="72">
        <v>184998.58</v>
      </c>
      <c r="F13" s="72">
        <v>0</v>
      </c>
    </row>
    <row r="14" spans="1:6" s="1" customFormat="1" ht="15">
      <c r="A14" s="144"/>
      <c r="B14" s="146"/>
      <c r="C14" s="126" t="s">
        <v>23</v>
      </c>
      <c r="D14" s="72">
        <v>0</v>
      </c>
      <c r="E14" s="72">
        <v>0</v>
      </c>
      <c r="F14" s="72">
        <v>0</v>
      </c>
    </row>
    <row r="15" spans="1:6" s="1" customFormat="1" ht="15">
      <c r="A15" s="144"/>
      <c r="B15" s="146"/>
      <c r="C15" s="126" t="s">
        <v>24</v>
      </c>
      <c r="D15" s="72">
        <v>120954.42000000001</v>
      </c>
      <c r="E15" s="72">
        <v>120954.42000000001</v>
      </c>
      <c r="F15" s="72">
        <v>0</v>
      </c>
    </row>
    <row r="16" spans="1:6" s="1" customFormat="1" ht="15">
      <c r="A16" s="144"/>
      <c r="B16" s="146"/>
      <c r="C16" s="126" t="s">
        <v>25</v>
      </c>
      <c r="D16" s="72">
        <v>0</v>
      </c>
      <c r="E16" s="72">
        <v>0</v>
      </c>
      <c r="F16" s="72">
        <v>0</v>
      </c>
    </row>
    <row r="17" spans="1:6" s="1" customFormat="1" ht="15">
      <c r="A17" s="144"/>
      <c r="B17" s="146"/>
      <c r="C17" s="126" t="s">
        <v>26</v>
      </c>
      <c r="D17" s="72">
        <v>0</v>
      </c>
      <c r="E17" s="72">
        <v>0</v>
      </c>
      <c r="F17" s="72">
        <v>0</v>
      </c>
    </row>
    <row r="18" spans="1:6" s="1" customFormat="1" ht="15">
      <c r="A18" s="147"/>
      <c r="B18" s="148"/>
      <c r="C18" s="126" t="s">
        <v>27</v>
      </c>
      <c r="D18" s="72">
        <v>0</v>
      </c>
      <c r="E18" s="72">
        <v>0</v>
      </c>
      <c r="F18" s="72">
        <v>0</v>
      </c>
    </row>
    <row r="19" spans="1:6" s="1" customFormat="1" ht="15">
      <c r="A19" s="144"/>
      <c r="B19" s="146"/>
      <c r="C19" s="126" t="s">
        <v>28</v>
      </c>
      <c r="D19" s="72">
        <v>0</v>
      </c>
      <c r="E19" s="72">
        <v>0</v>
      </c>
      <c r="F19" s="72">
        <v>0</v>
      </c>
    </row>
    <row r="20" spans="1:6" s="1" customFormat="1" ht="15">
      <c r="A20" s="144"/>
      <c r="B20" s="148"/>
      <c r="C20" s="126" t="s">
        <v>29</v>
      </c>
      <c r="D20" s="72">
        <v>0</v>
      </c>
      <c r="E20" s="72">
        <v>0</v>
      </c>
      <c r="F20" s="72">
        <v>0</v>
      </c>
    </row>
    <row r="21" spans="1:6" s="1" customFormat="1" ht="15">
      <c r="A21" s="147"/>
      <c r="B21" s="146"/>
      <c r="C21" s="126" t="s">
        <v>30</v>
      </c>
      <c r="D21" s="72">
        <v>0</v>
      </c>
      <c r="E21" s="72">
        <v>0</v>
      </c>
      <c r="F21" s="72">
        <v>0</v>
      </c>
    </row>
    <row r="22" spans="1:6" s="1" customFormat="1" ht="15">
      <c r="A22" s="144"/>
      <c r="B22" s="146"/>
      <c r="C22" s="126" t="s">
        <v>31</v>
      </c>
      <c r="D22" s="72">
        <v>0</v>
      </c>
      <c r="E22" s="72">
        <v>0</v>
      </c>
      <c r="F22" s="72">
        <v>0</v>
      </c>
    </row>
    <row r="23" spans="1:6" s="1" customFormat="1" ht="15">
      <c r="A23" s="144"/>
      <c r="B23" s="146"/>
      <c r="C23" s="126" t="s">
        <v>32</v>
      </c>
      <c r="D23" s="72">
        <v>0</v>
      </c>
      <c r="E23" s="72">
        <v>0</v>
      </c>
      <c r="F23" s="72">
        <v>0</v>
      </c>
    </row>
    <row r="24" spans="1:6" s="1" customFormat="1" ht="15">
      <c r="A24" s="144"/>
      <c r="B24" s="146"/>
      <c r="C24" s="126" t="s">
        <v>33</v>
      </c>
      <c r="D24" s="72">
        <v>0</v>
      </c>
      <c r="E24" s="72">
        <v>0</v>
      </c>
      <c r="F24" s="72">
        <v>0</v>
      </c>
    </row>
    <row r="25" spans="1:6" s="1" customFormat="1" ht="15">
      <c r="A25" s="144"/>
      <c r="B25" s="146"/>
      <c r="C25" s="126" t="s">
        <v>34</v>
      </c>
      <c r="D25" s="72">
        <v>216683.96</v>
      </c>
      <c r="E25" s="72">
        <v>216683.96</v>
      </c>
      <c r="F25" s="72">
        <v>0</v>
      </c>
    </row>
    <row r="26" spans="1:6" s="1" customFormat="1" ht="15">
      <c r="A26" s="144"/>
      <c r="B26" s="146"/>
      <c r="C26" s="126" t="s">
        <v>35</v>
      </c>
      <c r="D26" s="72">
        <v>0</v>
      </c>
      <c r="E26" s="72">
        <v>0</v>
      </c>
      <c r="F26" s="72">
        <v>0</v>
      </c>
    </row>
    <row r="27" spans="1:6" s="1" customFormat="1" ht="15">
      <c r="A27" s="144"/>
      <c r="B27" s="146"/>
      <c r="C27" s="126" t="s">
        <v>36</v>
      </c>
      <c r="D27" s="72">
        <v>0</v>
      </c>
      <c r="E27" s="72">
        <v>0</v>
      </c>
      <c r="F27" s="72">
        <v>0</v>
      </c>
    </row>
    <row r="28" spans="1:6" s="1" customFormat="1" ht="15">
      <c r="A28" s="144"/>
      <c r="B28" s="146"/>
      <c r="C28" s="126" t="s">
        <v>37</v>
      </c>
      <c r="D28" s="72">
        <v>0</v>
      </c>
      <c r="E28" s="72">
        <v>0</v>
      </c>
      <c r="F28" s="72">
        <v>0</v>
      </c>
    </row>
    <row r="29" spans="1:6" s="1" customFormat="1" ht="15">
      <c r="A29" s="144"/>
      <c r="B29" s="146"/>
      <c r="C29" s="126" t="s">
        <v>38</v>
      </c>
      <c r="D29" s="72">
        <v>0</v>
      </c>
      <c r="E29" s="72">
        <v>0</v>
      </c>
      <c r="F29" s="72">
        <v>0</v>
      </c>
    </row>
    <row r="30" spans="1:6" s="1" customFormat="1" ht="15">
      <c r="A30" s="144"/>
      <c r="B30" s="146"/>
      <c r="C30" s="126" t="s">
        <v>39</v>
      </c>
      <c r="D30" s="72">
        <v>0</v>
      </c>
      <c r="E30" s="72">
        <v>0</v>
      </c>
      <c r="F30" s="72">
        <v>0</v>
      </c>
    </row>
    <row r="31" spans="1:6" s="1" customFormat="1" ht="15">
      <c r="A31" s="144"/>
      <c r="B31" s="146"/>
      <c r="C31" s="126" t="s">
        <v>40</v>
      </c>
      <c r="D31" s="72">
        <v>0</v>
      </c>
      <c r="E31" s="72">
        <v>0</v>
      </c>
      <c r="F31" s="72">
        <v>0</v>
      </c>
    </row>
    <row r="32" spans="1:6" s="1" customFormat="1" ht="15">
      <c r="A32" s="144"/>
      <c r="B32" s="146"/>
      <c r="C32" s="126" t="s">
        <v>41</v>
      </c>
      <c r="D32" s="72">
        <v>0</v>
      </c>
      <c r="E32" s="72">
        <v>0</v>
      </c>
      <c r="F32" s="72">
        <v>0</v>
      </c>
    </row>
    <row r="33" spans="1:6" s="1" customFormat="1" ht="15">
      <c r="A33" s="144"/>
      <c r="B33" s="146"/>
      <c r="C33" s="126" t="s">
        <v>42</v>
      </c>
      <c r="D33" s="72">
        <v>0</v>
      </c>
      <c r="E33" s="72">
        <v>0</v>
      </c>
      <c r="F33" s="72">
        <v>0</v>
      </c>
    </row>
    <row r="34" spans="1:6" s="1" customFormat="1" ht="15">
      <c r="A34" s="144"/>
      <c r="B34" s="146"/>
      <c r="C34" s="126" t="s">
        <v>43</v>
      </c>
      <c r="D34" s="72">
        <v>0</v>
      </c>
      <c r="E34" s="72">
        <v>0</v>
      </c>
      <c r="F34" s="72">
        <v>0</v>
      </c>
    </row>
    <row r="35" spans="1:6" s="1" customFormat="1" ht="15">
      <c r="A35" s="140" t="s">
        <v>44</v>
      </c>
      <c r="B35" s="148">
        <f>B36+B37</f>
        <v>34627530.59</v>
      </c>
      <c r="C35" s="142" t="s">
        <v>45</v>
      </c>
      <c r="D35" s="72">
        <v>34627530.59</v>
      </c>
      <c r="E35" s="72">
        <v>24627530.59</v>
      </c>
      <c r="F35" s="72">
        <v>0</v>
      </c>
    </row>
    <row r="36" spans="1:6" s="1" customFormat="1" ht="15">
      <c r="A36" s="143" t="s">
        <v>14</v>
      </c>
      <c r="B36" s="148">
        <v>24627530.59</v>
      </c>
      <c r="C36" s="143" t="s">
        <v>14</v>
      </c>
      <c r="D36" s="149">
        <v>34627530.59</v>
      </c>
      <c r="E36" s="72">
        <v>24627530.59</v>
      </c>
      <c r="F36" s="149">
        <v>0</v>
      </c>
    </row>
    <row r="37" spans="1:6" s="1" customFormat="1" ht="15">
      <c r="A37" s="143" t="s">
        <v>16</v>
      </c>
      <c r="B37" s="148">
        <v>10000000</v>
      </c>
      <c r="C37" s="143" t="s">
        <v>16</v>
      </c>
      <c r="D37" s="149">
        <v>0</v>
      </c>
      <c r="E37" s="149">
        <v>0</v>
      </c>
      <c r="F37" s="72">
        <v>10000000</v>
      </c>
    </row>
    <row r="38" spans="1:6" s="1" customFormat="1" ht="15">
      <c r="A38" s="105" t="s">
        <v>46</v>
      </c>
      <c r="B38" s="148">
        <f aca="true" t="shared" si="1" ref="B38:F38">B5+B35</f>
        <v>38694050.550000004</v>
      </c>
      <c r="C38" s="105" t="s">
        <v>47</v>
      </c>
      <c r="D38" s="72">
        <f t="shared" si="1"/>
        <v>38694050.550000004</v>
      </c>
      <c r="E38" s="72">
        <f t="shared" si="1"/>
        <v>28694050.55</v>
      </c>
      <c r="F38" s="72">
        <v>10000000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30" sqref="D30"/>
    </sheetView>
  </sheetViews>
  <sheetFormatPr defaultColWidth="9.140625" defaultRowHeight="12.75" customHeight="1"/>
  <cols>
    <col min="1" max="1" width="16.140625" style="1" customWidth="1"/>
    <col min="2" max="2" width="32.28125" style="120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31.5" customHeight="1">
      <c r="A1" s="121" t="s">
        <v>48</v>
      </c>
      <c r="B1" s="122"/>
      <c r="C1" s="123"/>
      <c r="D1" s="123"/>
      <c r="E1" s="123"/>
      <c r="F1" s="123"/>
      <c r="G1" s="123"/>
      <c r="H1" s="123"/>
      <c r="I1" s="123"/>
    </row>
    <row r="2" spans="1:9" s="1" customFormat="1" ht="21.75" customHeight="1">
      <c r="A2" s="124" t="s">
        <v>49</v>
      </c>
      <c r="B2" s="125"/>
      <c r="C2" s="56"/>
      <c r="D2" s="56"/>
      <c r="E2" s="56"/>
      <c r="F2" s="56"/>
      <c r="G2" s="56"/>
      <c r="H2" s="56"/>
      <c r="I2" s="56"/>
    </row>
    <row r="3" spans="1:9" s="1" customFormat="1" ht="22.5" customHeight="1">
      <c r="A3" s="126" t="s">
        <v>50</v>
      </c>
      <c r="B3" s="61"/>
      <c r="C3" s="105" t="s">
        <v>51</v>
      </c>
      <c r="D3" s="105" t="s">
        <v>52</v>
      </c>
      <c r="E3" s="105"/>
      <c r="F3" s="105"/>
      <c r="G3" s="105"/>
      <c r="H3" s="105"/>
      <c r="I3" s="105"/>
    </row>
    <row r="4" spans="1:9" s="1" customFormat="1" ht="31.5" customHeight="1">
      <c r="A4" s="127" t="s">
        <v>53</v>
      </c>
      <c r="B4" s="128" t="s">
        <v>54</v>
      </c>
      <c r="C4" s="105"/>
      <c r="D4" s="105" t="s">
        <v>12</v>
      </c>
      <c r="E4" s="105" t="s">
        <v>55</v>
      </c>
      <c r="F4" s="59" t="s">
        <v>56</v>
      </c>
      <c r="G4" s="59" t="s">
        <v>57</v>
      </c>
      <c r="H4" s="59" t="s">
        <v>58</v>
      </c>
      <c r="I4" s="59" t="s">
        <v>59</v>
      </c>
    </row>
    <row r="5" spans="1:9" s="1" customFormat="1" ht="20.25" customHeight="1">
      <c r="A5" s="129"/>
      <c r="B5" s="130"/>
      <c r="C5" s="131">
        <v>1</v>
      </c>
      <c r="D5" s="131">
        <v>2</v>
      </c>
      <c r="E5" s="131">
        <v>3</v>
      </c>
      <c r="F5" s="131">
        <v>4</v>
      </c>
      <c r="G5" s="131">
        <v>5</v>
      </c>
      <c r="H5" s="131">
        <v>6</v>
      </c>
      <c r="I5" s="131">
        <v>7</v>
      </c>
    </row>
    <row r="6" spans="1:9" s="103" customFormat="1" ht="15">
      <c r="A6" s="132" t="s">
        <v>60</v>
      </c>
      <c r="B6" s="133"/>
      <c r="C6" s="16">
        <f>C7+C12+C15+C20</f>
        <v>4066519.96</v>
      </c>
      <c r="D6" s="16">
        <f>D7+D12+D15+D20</f>
        <v>4066519.96</v>
      </c>
      <c r="E6" s="16">
        <f>E7+E12+E15+E20</f>
        <v>4066519.96</v>
      </c>
      <c r="F6" s="16">
        <f>SUM(F11:F23)</f>
        <v>0</v>
      </c>
      <c r="G6" s="16">
        <f>SUM(G11:G23)</f>
        <v>0</v>
      </c>
      <c r="H6" s="16">
        <f>SUM(H11:H23)</f>
        <v>0</v>
      </c>
      <c r="I6" s="16">
        <f>SUM(I11:I23)</f>
        <v>0</v>
      </c>
    </row>
    <row r="7" spans="1:9" s="104" customFormat="1" ht="12.75">
      <c r="A7" s="26" t="s">
        <v>61</v>
      </c>
      <c r="B7" s="19" t="s">
        <v>62</v>
      </c>
      <c r="C7" s="16">
        <f>C8</f>
        <v>3543883</v>
      </c>
      <c r="D7" s="16">
        <f>D8</f>
        <v>3543883</v>
      </c>
      <c r="E7" s="16">
        <f>E8</f>
        <v>3543883</v>
      </c>
      <c r="F7" s="16">
        <f aca="true" t="shared" si="0" ref="F7:F23">SUM(F12:F24)</f>
        <v>0</v>
      </c>
      <c r="G7" s="16">
        <f aca="true" t="shared" si="1" ref="G7:G23">SUM(G12:G24)</f>
        <v>0</v>
      </c>
      <c r="H7" s="16">
        <f aca="true" t="shared" si="2" ref="H7:H23">SUM(H12:H24)</f>
        <v>0</v>
      </c>
      <c r="I7" s="16">
        <f aca="true" t="shared" si="3" ref="I7:I23">SUM(I12:I24)</f>
        <v>0</v>
      </c>
    </row>
    <row r="8" spans="1:9" s="104" customFormat="1" ht="12.75">
      <c r="A8" s="26" t="s">
        <v>63</v>
      </c>
      <c r="B8" s="19" t="s">
        <v>64</v>
      </c>
      <c r="C8" s="16">
        <f>C9+C10+C11</f>
        <v>3543883</v>
      </c>
      <c r="D8" s="16">
        <f>D9+D10+D11</f>
        <v>3543883</v>
      </c>
      <c r="E8" s="16">
        <f>E9+E10+E11</f>
        <v>3543883</v>
      </c>
      <c r="F8" s="16">
        <f t="shared" si="0"/>
        <v>0</v>
      </c>
      <c r="G8" s="16">
        <f t="shared" si="1"/>
        <v>0</v>
      </c>
      <c r="H8" s="16">
        <f t="shared" si="2"/>
        <v>0</v>
      </c>
      <c r="I8" s="16">
        <f t="shared" si="3"/>
        <v>0</v>
      </c>
    </row>
    <row r="9" spans="1:9" s="1" customFormat="1" ht="15">
      <c r="A9" s="20" t="s">
        <v>65</v>
      </c>
      <c r="B9" s="134" t="s">
        <v>66</v>
      </c>
      <c r="C9" s="22">
        <v>1729394.21</v>
      </c>
      <c r="D9" s="22">
        <v>1729394.21</v>
      </c>
      <c r="E9" s="22">
        <v>1729394.21</v>
      </c>
      <c r="F9" s="16">
        <f t="shared" si="0"/>
        <v>0</v>
      </c>
      <c r="G9" s="16">
        <f t="shared" si="1"/>
        <v>0</v>
      </c>
      <c r="H9" s="16">
        <f t="shared" si="2"/>
        <v>0</v>
      </c>
      <c r="I9" s="16">
        <f t="shared" si="3"/>
        <v>0</v>
      </c>
    </row>
    <row r="10" spans="1:9" s="1" customFormat="1" ht="15">
      <c r="A10" s="20" t="s">
        <v>67</v>
      </c>
      <c r="B10" s="134" t="s">
        <v>68</v>
      </c>
      <c r="C10" s="22">
        <v>614488.79</v>
      </c>
      <c r="D10" s="22">
        <v>614488.79</v>
      </c>
      <c r="E10" s="22">
        <v>614488.79</v>
      </c>
      <c r="F10" s="16">
        <f t="shared" si="0"/>
        <v>0</v>
      </c>
      <c r="G10" s="16">
        <f t="shared" si="1"/>
        <v>0</v>
      </c>
      <c r="H10" s="16">
        <f t="shared" si="2"/>
        <v>0</v>
      </c>
      <c r="I10" s="16">
        <f t="shared" si="3"/>
        <v>0</v>
      </c>
    </row>
    <row r="11" spans="1:9" ht="12.75">
      <c r="A11" s="20" t="s">
        <v>69</v>
      </c>
      <c r="B11" s="134" t="s">
        <v>70</v>
      </c>
      <c r="C11" s="22">
        <v>1200000</v>
      </c>
      <c r="D11" s="22">
        <v>1200000</v>
      </c>
      <c r="E11" s="22">
        <v>1200000</v>
      </c>
      <c r="F11" s="16">
        <f t="shared" si="0"/>
        <v>0</v>
      </c>
      <c r="G11" s="16">
        <f t="shared" si="1"/>
        <v>0</v>
      </c>
      <c r="H11" s="16">
        <f t="shared" si="2"/>
        <v>0</v>
      </c>
      <c r="I11" s="16">
        <f t="shared" si="3"/>
        <v>0</v>
      </c>
    </row>
    <row r="12" spans="1:9" s="104" customFormat="1" ht="12.75">
      <c r="A12" s="135" t="s">
        <v>71</v>
      </c>
      <c r="B12" s="24" t="s">
        <v>72</v>
      </c>
      <c r="C12" s="25">
        <f aca="true" t="shared" si="4" ref="C12:C15">C13</f>
        <v>184998.58000000002</v>
      </c>
      <c r="D12" s="25">
        <f aca="true" t="shared" si="5" ref="D12:D15">D13</f>
        <v>184998.58000000002</v>
      </c>
      <c r="E12" s="25">
        <f aca="true" t="shared" si="6" ref="E12:E15">E13</f>
        <v>184998.58000000002</v>
      </c>
      <c r="F12" s="16">
        <f t="shared" si="0"/>
        <v>0</v>
      </c>
      <c r="G12" s="16">
        <f t="shared" si="1"/>
        <v>0</v>
      </c>
      <c r="H12" s="16">
        <f t="shared" si="2"/>
        <v>0</v>
      </c>
      <c r="I12" s="16">
        <f t="shared" si="3"/>
        <v>0</v>
      </c>
    </row>
    <row r="13" spans="1:9" s="104" customFormat="1" ht="12.75">
      <c r="A13" s="135" t="s">
        <v>73</v>
      </c>
      <c r="B13" s="24" t="s">
        <v>74</v>
      </c>
      <c r="C13" s="25">
        <f t="shared" si="4"/>
        <v>184998.58000000002</v>
      </c>
      <c r="D13" s="25">
        <f t="shared" si="5"/>
        <v>184998.58000000002</v>
      </c>
      <c r="E13" s="25">
        <f t="shared" si="6"/>
        <v>184998.58000000002</v>
      </c>
      <c r="F13" s="16">
        <f t="shared" si="0"/>
        <v>0</v>
      </c>
      <c r="G13" s="16">
        <f t="shared" si="1"/>
        <v>0</v>
      </c>
      <c r="H13" s="16">
        <f t="shared" si="2"/>
        <v>0</v>
      </c>
      <c r="I13" s="16">
        <f t="shared" si="3"/>
        <v>0</v>
      </c>
    </row>
    <row r="14" spans="1:9" ht="12.75">
      <c r="A14" s="20" t="s">
        <v>75</v>
      </c>
      <c r="B14" s="134" t="s">
        <v>76</v>
      </c>
      <c r="C14" s="22">
        <v>184998.58</v>
      </c>
      <c r="D14" s="22">
        <v>184998.58</v>
      </c>
      <c r="E14" s="22">
        <v>184998.58</v>
      </c>
      <c r="F14" s="16">
        <f t="shared" si="0"/>
        <v>0</v>
      </c>
      <c r="G14" s="16">
        <f t="shared" si="1"/>
        <v>0</v>
      </c>
      <c r="H14" s="16">
        <f t="shared" si="2"/>
        <v>0</v>
      </c>
      <c r="I14" s="16">
        <f t="shared" si="3"/>
        <v>0</v>
      </c>
    </row>
    <row r="15" spans="1:9" s="104" customFormat="1" ht="12.75">
      <c r="A15" s="26" t="s">
        <v>77</v>
      </c>
      <c r="B15" s="136" t="s">
        <v>78</v>
      </c>
      <c r="C15" s="16">
        <f t="shared" si="4"/>
        <v>120954.42000000001</v>
      </c>
      <c r="D15" s="16">
        <f t="shared" si="5"/>
        <v>120954.42000000001</v>
      </c>
      <c r="E15" s="16">
        <f t="shared" si="6"/>
        <v>120954.42000000001</v>
      </c>
      <c r="F15" s="16">
        <f t="shared" si="0"/>
        <v>0</v>
      </c>
      <c r="G15" s="16">
        <f t="shared" si="1"/>
        <v>0</v>
      </c>
      <c r="H15" s="16">
        <f t="shared" si="2"/>
        <v>0</v>
      </c>
      <c r="I15" s="16">
        <f t="shared" si="3"/>
        <v>0</v>
      </c>
    </row>
    <row r="16" spans="1:9" s="104" customFormat="1" ht="12.75">
      <c r="A16" s="26" t="s">
        <v>79</v>
      </c>
      <c r="B16" s="136" t="s">
        <v>80</v>
      </c>
      <c r="C16" s="28">
        <f>C17+C18+C19</f>
        <v>120954.42000000001</v>
      </c>
      <c r="D16" s="28">
        <f>D17+D18+D19</f>
        <v>120954.42000000001</v>
      </c>
      <c r="E16" s="28">
        <f>E17+E18+E19</f>
        <v>120954.42000000001</v>
      </c>
      <c r="F16" s="16">
        <f t="shared" si="0"/>
        <v>0</v>
      </c>
      <c r="G16" s="16">
        <f t="shared" si="1"/>
        <v>0</v>
      </c>
      <c r="H16" s="16">
        <f t="shared" si="2"/>
        <v>0</v>
      </c>
      <c r="I16" s="16">
        <f t="shared" si="3"/>
        <v>0</v>
      </c>
    </row>
    <row r="17" spans="1:9" ht="12.75">
      <c r="A17" s="20" t="s">
        <v>81</v>
      </c>
      <c r="B17" s="134" t="s">
        <v>82</v>
      </c>
      <c r="C17" s="22">
        <v>101758.82</v>
      </c>
      <c r="D17" s="22">
        <v>101758.82</v>
      </c>
      <c r="E17" s="22">
        <v>101758.82</v>
      </c>
      <c r="F17" s="16">
        <f t="shared" si="0"/>
        <v>0</v>
      </c>
      <c r="G17" s="16">
        <f t="shared" si="1"/>
        <v>0</v>
      </c>
      <c r="H17" s="16">
        <f t="shared" si="2"/>
        <v>0</v>
      </c>
      <c r="I17" s="16">
        <f t="shared" si="3"/>
        <v>0</v>
      </c>
    </row>
    <row r="18" spans="1:9" ht="12.75">
      <c r="A18" s="20" t="s">
        <v>83</v>
      </c>
      <c r="B18" s="134" t="s">
        <v>84</v>
      </c>
      <c r="C18" s="22">
        <v>12195.6</v>
      </c>
      <c r="D18" s="22">
        <v>12195.6</v>
      </c>
      <c r="E18" s="22">
        <v>12195.6</v>
      </c>
      <c r="F18" s="16">
        <f t="shared" si="0"/>
        <v>0</v>
      </c>
      <c r="G18" s="16">
        <f t="shared" si="1"/>
        <v>0</v>
      </c>
      <c r="H18" s="16">
        <f t="shared" si="2"/>
        <v>0</v>
      </c>
      <c r="I18" s="16">
        <f t="shared" si="3"/>
        <v>0</v>
      </c>
    </row>
    <row r="19" spans="1:9" ht="12.75">
      <c r="A19" s="20" t="s">
        <v>85</v>
      </c>
      <c r="B19" s="134" t="s">
        <v>86</v>
      </c>
      <c r="C19" s="22">
        <v>7000</v>
      </c>
      <c r="D19" s="22">
        <v>7000</v>
      </c>
      <c r="E19" s="22">
        <v>7000</v>
      </c>
      <c r="F19" s="16">
        <f t="shared" si="0"/>
        <v>0</v>
      </c>
      <c r="G19" s="16">
        <f t="shared" si="1"/>
        <v>0</v>
      </c>
      <c r="H19" s="16">
        <f t="shared" si="2"/>
        <v>0</v>
      </c>
      <c r="I19" s="16">
        <f t="shared" si="3"/>
        <v>0</v>
      </c>
    </row>
    <row r="20" spans="1:9" s="104" customFormat="1" ht="12.75">
      <c r="A20" s="26" t="s">
        <v>87</v>
      </c>
      <c r="B20" s="136" t="s">
        <v>88</v>
      </c>
      <c r="C20" s="29">
        <f>C21</f>
        <v>216683.96</v>
      </c>
      <c r="D20" s="29">
        <f>D21</f>
        <v>216683.96</v>
      </c>
      <c r="E20" s="29">
        <f>E21</f>
        <v>216683.96</v>
      </c>
      <c r="F20" s="16">
        <f>SUM(F24:F37)</f>
        <v>0</v>
      </c>
      <c r="G20" s="16">
        <f>SUM(G24:G37)</f>
        <v>0</v>
      </c>
      <c r="H20" s="16">
        <f>SUM(H24:H37)</f>
        <v>0</v>
      </c>
      <c r="I20" s="16">
        <f>SUM(I24:I37)</f>
        <v>0</v>
      </c>
    </row>
    <row r="21" spans="1:9" s="104" customFormat="1" ht="12.75">
      <c r="A21" s="26" t="s">
        <v>89</v>
      </c>
      <c r="B21" s="136" t="s">
        <v>90</v>
      </c>
      <c r="C21" s="30">
        <f>C22+C23</f>
        <v>216683.96</v>
      </c>
      <c r="D21" s="30">
        <f>D22+D23</f>
        <v>216683.96</v>
      </c>
      <c r="E21" s="30">
        <f>E22+E23</f>
        <v>216683.96</v>
      </c>
      <c r="F21" s="16">
        <f>SUM(F25:F38)</f>
        <v>0</v>
      </c>
      <c r="G21" s="16">
        <f>SUM(G25:G38)</f>
        <v>0</v>
      </c>
      <c r="H21" s="16">
        <f>SUM(H25:H38)</f>
        <v>0</v>
      </c>
      <c r="I21" s="16">
        <f>SUM(I25:I38)</f>
        <v>0</v>
      </c>
    </row>
    <row r="22" spans="1:9" ht="12.75">
      <c r="A22" s="20" t="s">
        <v>91</v>
      </c>
      <c r="B22" s="134" t="s">
        <v>92</v>
      </c>
      <c r="C22" s="22">
        <v>149063.96</v>
      </c>
      <c r="D22" s="22">
        <v>149063.96</v>
      </c>
      <c r="E22" s="22">
        <v>149063.96</v>
      </c>
      <c r="F22" s="16">
        <f>SUM(F26:F39)</f>
        <v>0</v>
      </c>
      <c r="G22" s="16">
        <f>SUM(G26:G39)</f>
        <v>0</v>
      </c>
      <c r="H22" s="16">
        <f>SUM(H26:H39)</f>
        <v>0</v>
      </c>
      <c r="I22" s="16">
        <f>SUM(I26:I39)</f>
        <v>0</v>
      </c>
    </row>
    <row r="23" spans="1:9" ht="12.75">
      <c r="A23" s="20" t="s">
        <v>93</v>
      </c>
      <c r="B23" s="134" t="s">
        <v>94</v>
      </c>
      <c r="C23" s="22">
        <v>67620</v>
      </c>
      <c r="D23" s="22">
        <v>67620</v>
      </c>
      <c r="E23" s="22">
        <v>67620</v>
      </c>
      <c r="F23" s="16">
        <f>SUM(F27:F40)</f>
        <v>0</v>
      </c>
      <c r="G23" s="16">
        <f>SUM(G27:G40)</f>
        <v>0</v>
      </c>
      <c r="H23" s="16">
        <f>SUM(H27:H40)</f>
        <v>0</v>
      </c>
      <c r="I23" s="16">
        <f>SUM(I27:I40)</f>
        <v>0</v>
      </c>
    </row>
  </sheetData>
  <sheetProtection/>
  <mergeCells count="8">
    <mergeCell ref="A1:I1"/>
    <mergeCell ref="A2:I2"/>
    <mergeCell ref="A3:B3"/>
    <mergeCell ref="D3:I3"/>
    <mergeCell ref="A6:B6"/>
    <mergeCell ref="A4:A5"/>
    <mergeCell ref="B4:B5"/>
    <mergeCell ref="C3:C4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35" sqref="I35"/>
    </sheetView>
  </sheetViews>
  <sheetFormatPr defaultColWidth="9.140625" defaultRowHeight="12.75" customHeight="1"/>
  <cols>
    <col min="1" max="1" width="11.140625" style="1" customWidth="1"/>
    <col min="2" max="2" width="25.57421875" style="1" customWidth="1"/>
    <col min="3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s="1" customFormat="1" ht="24.75" customHeight="1">
      <c r="A1" s="8" t="s">
        <v>95</v>
      </c>
      <c r="B1" s="8"/>
      <c r="C1" s="8"/>
      <c r="D1" s="8"/>
      <c r="E1" s="8"/>
      <c r="F1" s="8"/>
      <c r="G1" s="8"/>
      <c r="H1" s="8"/>
    </row>
    <row r="2" spans="1:8" s="1" customFormat="1" ht="21" customHeight="1">
      <c r="A2" s="37" t="s">
        <v>96</v>
      </c>
      <c r="B2" s="37"/>
      <c r="C2" s="37"/>
      <c r="D2" s="37"/>
      <c r="E2" s="37"/>
      <c r="F2" s="37"/>
      <c r="G2" s="37"/>
      <c r="H2" s="37"/>
    </row>
    <row r="3" spans="1:8" s="1" customFormat="1" ht="25.5" customHeight="1">
      <c r="A3" s="105" t="s">
        <v>50</v>
      </c>
      <c r="B3" s="105"/>
      <c r="C3" s="105" t="s">
        <v>97</v>
      </c>
      <c r="D3" s="105" t="s">
        <v>98</v>
      </c>
      <c r="E3" s="105"/>
      <c r="F3" s="105"/>
      <c r="G3" s="59" t="s">
        <v>99</v>
      </c>
      <c r="H3" s="59"/>
    </row>
    <row r="4" spans="1:8" s="1" customFormat="1" ht="12" customHeight="1">
      <c r="A4" s="105"/>
      <c r="B4" s="105"/>
      <c r="C4" s="105"/>
      <c r="D4" s="105" t="s">
        <v>60</v>
      </c>
      <c r="E4" s="106" t="s">
        <v>100</v>
      </c>
      <c r="F4" s="105" t="s">
        <v>101</v>
      </c>
      <c r="G4" s="59" t="s">
        <v>102</v>
      </c>
      <c r="H4" s="59" t="s">
        <v>103</v>
      </c>
    </row>
    <row r="5" spans="1:8" s="1" customFormat="1" ht="15" customHeight="1">
      <c r="A5" s="107" t="s">
        <v>104</v>
      </c>
      <c r="B5" s="107" t="s">
        <v>105</v>
      </c>
      <c r="C5" s="105"/>
      <c r="D5" s="105"/>
      <c r="E5" s="106"/>
      <c r="F5" s="105"/>
      <c r="G5" s="59"/>
      <c r="H5" s="59"/>
    </row>
    <row r="6" spans="1:8" s="1" customFormat="1" ht="21.75" customHeight="1">
      <c r="A6" s="108"/>
      <c r="B6" s="109"/>
      <c r="C6" s="110" t="s">
        <v>106</v>
      </c>
      <c r="D6" s="111">
        <v>2</v>
      </c>
      <c r="E6" s="111">
        <v>3</v>
      </c>
      <c r="F6" s="111">
        <v>4</v>
      </c>
      <c r="G6" s="112">
        <v>5</v>
      </c>
      <c r="H6" s="112">
        <v>6</v>
      </c>
    </row>
    <row r="7" spans="1:8" s="1" customFormat="1" ht="15">
      <c r="A7" s="15" t="s">
        <v>60</v>
      </c>
      <c r="B7" s="113"/>
      <c r="C7" s="16">
        <f>C8+C12+C20+C24</f>
        <v>64531609.230000004</v>
      </c>
      <c r="D7" s="16">
        <f>D8+D13+D16+D21</f>
        <v>4066519.96</v>
      </c>
      <c r="E7" s="16">
        <f>E8+E13+E16+E21</f>
        <v>2866519.96</v>
      </c>
      <c r="F7" s="16">
        <f>SUM(F10:F24)</f>
        <v>1200000</v>
      </c>
      <c r="G7" s="16">
        <f aca="true" t="shared" si="0" ref="G7:G12">D7-C7</f>
        <v>-60465089.27</v>
      </c>
      <c r="H7" s="16">
        <f>G7/C7</f>
        <v>-0.9369840608575817</v>
      </c>
    </row>
    <row r="8" spans="1:8" s="103" customFormat="1" ht="15">
      <c r="A8" s="18" t="s">
        <v>61</v>
      </c>
      <c r="B8" s="114" t="s">
        <v>62</v>
      </c>
      <c r="C8" s="16">
        <f>C9</f>
        <v>33455953.79</v>
      </c>
      <c r="D8" s="16">
        <f aca="true" t="shared" si="1" ref="D8:G8">D9</f>
        <v>3543883</v>
      </c>
      <c r="E8" s="16">
        <f t="shared" si="1"/>
        <v>2343883</v>
      </c>
      <c r="F8" s="16">
        <f t="shared" si="1"/>
        <v>1200000</v>
      </c>
      <c r="G8" s="16">
        <f t="shared" si="1"/>
        <v>-29912070.790000003</v>
      </c>
      <c r="H8" s="16">
        <f aca="true" t="shared" si="2" ref="H8:H24">G8/C8</f>
        <v>-0.8940731738737855</v>
      </c>
    </row>
    <row r="9" spans="1:8" s="103" customFormat="1" ht="15">
      <c r="A9" s="18" t="s">
        <v>63</v>
      </c>
      <c r="B9" s="114" t="s">
        <v>64</v>
      </c>
      <c r="C9" s="16">
        <f>C10+C11+C12</f>
        <v>33455953.79</v>
      </c>
      <c r="D9" s="16">
        <f aca="true" t="shared" si="3" ref="D9:G9">D10+D11+D12</f>
        <v>3543883</v>
      </c>
      <c r="E9" s="16">
        <f t="shared" si="3"/>
        <v>2343883</v>
      </c>
      <c r="F9" s="16">
        <f t="shared" si="3"/>
        <v>1200000</v>
      </c>
      <c r="G9" s="16">
        <f t="shared" si="3"/>
        <v>-29912070.790000003</v>
      </c>
      <c r="H9" s="16">
        <f t="shared" si="2"/>
        <v>-0.8940731738737855</v>
      </c>
    </row>
    <row r="10" spans="1:8" s="1" customFormat="1" ht="15">
      <c r="A10" s="20" t="s">
        <v>65</v>
      </c>
      <c r="B10" s="115" t="s">
        <v>66</v>
      </c>
      <c r="C10" s="16">
        <v>1246070.71</v>
      </c>
      <c r="D10" s="116">
        <v>1729394.21</v>
      </c>
      <c r="E10" s="116">
        <v>1729394.21</v>
      </c>
      <c r="F10" s="16">
        <v>0</v>
      </c>
      <c r="G10" s="16">
        <f t="shared" si="0"/>
        <v>483323.5</v>
      </c>
      <c r="H10" s="16">
        <f t="shared" si="2"/>
        <v>0.3878780683320933</v>
      </c>
    </row>
    <row r="11" spans="1:8" ht="12.75">
      <c r="A11" s="20" t="s">
        <v>67</v>
      </c>
      <c r="B11" s="115" t="s">
        <v>68</v>
      </c>
      <c r="C11" s="16">
        <v>1208981.64</v>
      </c>
      <c r="D11" s="116">
        <v>614488.79</v>
      </c>
      <c r="E11" s="116">
        <v>614488.79</v>
      </c>
      <c r="F11" s="16">
        <v>0</v>
      </c>
      <c r="G11" s="16">
        <f t="shared" si="0"/>
        <v>-594492.8499999999</v>
      </c>
      <c r="H11" s="16">
        <f t="shared" si="2"/>
        <v>-0.4917302548945242</v>
      </c>
    </row>
    <row r="12" spans="1:8" ht="12.75">
      <c r="A12" s="20" t="s">
        <v>69</v>
      </c>
      <c r="B12" s="115" t="s">
        <v>70</v>
      </c>
      <c r="C12" s="16">
        <v>31000901.44</v>
      </c>
      <c r="D12" s="116">
        <v>1200000</v>
      </c>
      <c r="E12" s="116">
        <v>0</v>
      </c>
      <c r="F12" s="16">
        <v>1200000</v>
      </c>
      <c r="G12" s="16">
        <f t="shared" si="0"/>
        <v>-29800901.44</v>
      </c>
      <c r="H12" s="16">
        <f t="shared" si="2"/>
        <v>-0.9612914481753857</v>
      </c>
    </row>
    <row r="13" spans="1:9" s="104" customFormat="1" ht="15">
      <c r="A13" s="23" t="s">
        <v>71</v>
      </c>
      <c r="B13" s="117" t="s">
        <v>72</v>
      </c>
      <c r="C13" s="16">
        <f aca="true" t="shared" si="4" ref="C13:C16">C14</f>
        <v>192001.04</v>
      </c>
      <c r="D13" s="16">
        <f aca="true" t="shared" si="5" ref="D13:D16">D14</f>
        <v>184998.58000000002</v>
      </c>
      <c r="E13" s="16">
        <f aca="true" t="shared" si="6" ref="E13:E16">E14</f>
        <v>184998.58000000002</v>
      </c>
      <c r="F13" s="16">
        <v>0</v>
      </c>
      <c r="G13" s="16">
        <f aca="true" t="shared" si="7" ref="G13:G17">G14</f>
        <v>-7002.460000000021</v>
      </c>
      <c r="H13" s="16">
        <f t="shared" si="2"/>
        <v>-0.03647094828236358</v>
      </c>
      <c r="I13" s="103"/>
    </row>
    <row r="14" spans="1:9" s="104" customFormat="1" ht="15">
      <c r="A14" s="23" t="s">
        <v>73</v>
      </c>
      <c r="B14" s="117" t="s">
        <v>74</v>
      </c>
      <c r="C14" s="16">
        <f t="shared" si="4"/>
        <v>192001.04</v>
      </c>
      <c r="D14" s="16">
        <f t="shared" si="5"/>
        <v>184998.58000000002</v>
      </c>
      <c r="E14" s="16">
        <f t="shared" si="6"/>
        <v>184998.58000000002</v>
      </c>
      <c r="F14" s="16">
        <v>0</v>
      </c>
      <c r="G14" s="16">
        <f t="shared" si="7"/>
        <v>-7002.460000000021</v>
      </c>
      <c r="H14" s="16">
        <f t="shared" si="2"/>
        <v>-0.03647094828236358</v>
      </c>
      <c r="I14" s="103"/>
    </row>
    <row r="15" spans="1:8" ht="22.5">
      <c r="A15" s="20" t="s">
        <v>75</v>
      </c>
      <c r="B15" s="118" t="s">
        <v>76</v>
      </c>
      <c r="C15" s="16">
        <v>192001.04</v>
      </c>
      <c r="D15" s="116">
        <v>184998.58</v>
      </c>
      <c r="E15" s="116">
        <v>184998.58</v>
      </c>
      <c r="F15" s="16">
        <v>0</v>
      </c>
      <c r="G15" s="16">
        <f aca="true" t="shared" si="8" ref="G15:G20">D15-C15</f>
        <v>-7002.460000000021</v>
      </c>
      <c r="H15" s="16">
        <f t="shared" si="2"/>
        <v>-0.03647094828236358</v>
      </c>
    </row>
    <row r="16" spans="1:9" s="104" customFormat="1" ht="15">
      <c r="A16" s="26" t="s">
        <v>77</v>
      </c>
      <c r="B16" s="119" t="s">
        <v>78</v>
      </c>
      <c r="C16" s="16">
        <f t="shared" si="4"/>
        <v>77100.2</v>
      </c>
      <c r="D16" s="16">
        <f t="shared" si="5"/>
        <v>120954.42000000001</v>
      </c>
      <c r="E16" s="16">
        <f t="shared" si="6"/>
        <v>120954.42000000001</v>
      </c>
      <c r="F16" s="16">
        <v>0</v>
      </c>
      <c r="G16" s="16">
        <f t="shared" si="7"/>
        <v>43455.060000000005</v>
      </c>
      <c r="H16" s="16">
        <f t="shared" si="2"/>
        <v>0.5636179932088374</v>
      </c>
      <c r="I16" s="103"/>
    </row>
    <row r="17" spans="1:9" s="104" customFormat="1" ht="15">
      <c r="A17" s="26" t="s">
        <v>79</v>
      </c>
      <c r="B17" s="119" t="s">
        <v>80</v>
      </c>
      <c r="C17" s="16">
        <f>C18+C19+C20</f>
        <v>77100.2</v>
      </c>
      <c r="D17" s="16">
        <f>D18+D19+D20</f>
        <v>120954.42000000001</v>
      </c>
      <c r="E17" s="16">
        <f>E18+E19+E20</f>
        <v>120954.42000000001</v>
      </c>
      <c r="F17" s="16">
        <v>0</v>
      </c>
      <c r="G17" s="16">
        <f t="shared" si="7"/>
        <v>43455.060000000005</v>
      </c>
      <c r="H17" s="16">
        <f t="shared" si="2"/>
        <v>0.5636179932088374</v>
      </c>
      <c r="I17" s="103"/>
    </row>
    <row r="18" spans="1:8" ht="12.75">
      <c r="A18" s="20" t="s">
        <v>81</v>
      </c>
      <c r="B18" s="115" t="s">
        <v>82</v>
      </c>
      <c r="C18" s="16">
        <v>58303.76</v>
      </c>
      <c r="D18" s="116">
        <v>101758.82</v>
      </c>
      <c r="E18" s="116">
        <v>101758.82</v>
      </c>
      <c r="F18" s="16">
        <v>0</v>
      </c>
      <c r="G18" s="16">
        <f t="shared" si="8"/>
        <v>43455.060000000005</v>
      </c>
      <c r="H18" s="16">
        <f t="shared" si="2"/>
        <v>0.7453217425428481</v>
      </c>
    </row>
    <row r="19" spans="1:8" ht="12.75">
      <c r="A19" s="20" t="s">
        <v>83</v>
      </c>
      <c r="B19" s="115" t="s">
        <v>84</v>
      </c>
      <c r="C19" s="16">
        <v>12846.44</v>
      </c>
      <c r="D19" s="116">
        <v>12195.6</v>
      </c>
      <c r="E19" s="116">
        <v>12195.6</v>
      </c>
      <c r="F19" s="16">
        <v>0</v>
      </c>
      <c r="G19" s="16">
        <f t="shared" si="8"/>
        <v>-650.8400000000001</v>
      </c>
      <c r="H19" s="16">
        <f t="shared" si="2"/>
        <v>-0.05066306307428362</v>
      </c>
    </row>
    <row r="20" spans="1:8" ht="12.75">
      <c r="A20" s="20" t="s">
        <v>85</v>
      </c>
      <c r="B20" s="115" t="s">
        <v>86</v>
      </c>
      <c r="C20" s="16">
        <v>5950</v>
      </c>
      <c r="D20" s="116">
        <v>7000</v>
      </c>
      <c r="E20" s="116">
        <v>7000</v>
      </c>
      <c r="F20" s="16">
        <v>0</v>
      </c>
      <c r="G20" s="16">
        <f t="shared" si="8"/>
        <v>1050</v>
      </c>
      <c r="H20" s="16">
        <f t="shared" si="2"/>
        <v>0.17647058823529413</v>
      </c>
    </row>
    <row r="21" spans="1:9" s="104" customFormat="1" ht="15">
      <c r="A21" s="26" t="s">
        <v>87</v>
      </c>
      <c r="B21" s="119" t="s">
        <v>88</v>
      </c>
      <c r="C21" s="16">
        <f aca="true" t="shared" si="9" ref="C21:G21">C22</f>
        <v>197822.56</v>
      </c>
      <c r="D21" s="30">
        <f t="shared" si="9"/>
        <v>216683.96</v>
      </c>
      <c r="E21" s="30">
        <f t="shared" si="9"/>
        <v>216683.96</v>
      </c>
      <c r="F21" s="16">
        <v>0</v>
      </c>
      <c r="G21" s="16">
        <f t="shared" si="9"/>
        <v>18861.399999999994</v>
      </c>
      <c r="H21" s="16">
        <f t="shared" si="2"/>
        <v>0.095345040525206</v>
      </c>
      <c r="I21" s="103"/>
    </row>
    <row r="22" spans="1:9" s="104" customFormat="1" ht="15">
      <c r="A22" s="26" t="s">
        <v>89</v>
      </c>
      <c r="B22" s="119" t="s">
        <v>90</v>
      </c>
      <c r="C22" s="16">
        <f aca="true" t="shared" si="10" ref="C22:G22">C23+C24</f>
        <v>197822.56</v>
      </c>
      <c r="D22" s="30">
        <f t="shared" si="10"/>
        <v>216683.96</v>
      </c>
      <c r="E22" s="30">
        <f t="shared" si="10"/>
        <v>216683.96</v>
      </c>
      <c r="F22" s="16">
        <v>0</v>
      </c>
      <c r="G22" s="16">
        <f t="shared" si="10"/>
        <v>18861.399999999994</v>
      </c>
      <c r="H22" s="16">
        <f t="shared" si="2"/>
        <v>0.095345040525206</v>
      </c>
      <c r="I22" s="103"/>
    </row>
    <row r="23" spans="1:8" ht="12.75">
      <c r="A23" s="20" t="s">
        <v>91</v>
      </c>
      <c r="B23" s="115" t="s">
        <v>92</v>
      </c>
      <c r="C23" s="16">
        <v>129018.56</v>
      </c>
      <c r="D23" s="116">
        <v>149063.96</v>
      </c>
      <c r="E23" s="116">
        <v>149063.96</v>
      </c>
      <c r="F23" s="16">
        <v>0</v>
      </c>
      <c r="G23" s="16">
        <f>D23-C23</f>
        <v>20045.399999999994</v>
      </c>
      <c r="H23" s="16">
        <f t="shared" si="2"/>
        <v>0.15536834390338874</v>
      </c>
    </row>
    <row r="24" spans="1:8" ht="12.75">
      <c r="A24" s="20" t="s">
        <v>93</v>
      </c>
      <c r="B24" s="115" t="s">
        <v>94</v>
      </c>
      <c r="C24" s="16">
        <v>68804</v>
      </c>
      <c r="D24" s="116">
        <v>67620</v>
      </c>
      <c r="E24" s="116">
        <v>67620</v>
      </c>
      <c r="F24" s="16">
        <v>0</v>
      </c>
      <c r="G24" s="16">
        <f>D24-C24</f>
        <v>-1184</v>
      </c>
      <c r="H24" s="16">
        <f t="shared" si="2"/>
        <v>-0.01720830184291611</v>
      </c>
    </row>
    <row r="25" ht="24" customHeight="1"/>
    <row r="26" ht="24" customHeight="1"/>
    <row r="27" ht="24" customHeight="1"/>
    <row r="28" ht="24" customHeight="1"/>
    <row r="29" ht="24" customHeight="1"/>
  </sheetData>
  <sheetProtection/>
  <mergeCells count="14">
    <mergeCell ref="A1:H1"/>
    <mergeCell ref="A2:H2"/>
    <mergeCell ref="D3:F3"/>
    <mergeCell ref="G3:H3"/>
    <mergeCell ref="A7:B7"/>
    <mergeCell ref="A5:A6"/>
    <mergeCell ref="B5:B6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2" sqref="A2:B2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7.00390625" style="1" customWidth="1"/>
    <col min="4" max="4" width="17.140625" style="1" customWidth="1"/>
    <col min="5" max="5" width="17.00390625" style="1" customWidth="1"/>
  </cols>
  <sheetData>
    <row r="1" spans="1:5" s="1" customFormat="1" ht="21" customHeight="1">
      <c r="A1" s="90" t="s">
        <v>107</v>
      </c>
      <c r="B1" s="91"/>
      <c r="C1" s="91"/>
      <c r="D1" s="91"/>
      <c r="E1" s="91"/>
    </row>
    <row r="2" spans="1:5" s="1" customFormat="1" ht="15.75" customHeight="1">
      <c r="A2" s="37" t="s">
        <v>1</v>
      </c>
      <c r="B2" s="37"/>
      <c r="C2" s="92"/>
      <c r="D2" s="92"/>
      <c r="E2" s="93" t="s">
        <v>2</v>
      </c>
    </row>
    <row r="3" spans="1:5" s="1" customFormat="1" ht="24.75" customHeight="1">
      <c r="A3" s="80" t="s">
        <v>108</v>
      </c>
      <c r="B3" s="80"/>
      <c r="C3" s="80" t="s">
        <v>109</v>
      </c>
      <c r="D3" s="80"/>
      <c r="E3" s="80"/>
    </row>
    <row r="4" spans="1:5" s="1" customFormat="1" ht="33.75" customHeight="1">
      <c r="A4" s="94" t="s">
        <v>110</v>
      </c>
      <c r="B4" s="94" t="s">
        <v>111</v>
      </c>
      <c r="C4" s="80" t="s">
        <v>60</v>
      </c>
      <c r="D4" s="80" t="s">
        <v>112</v>
      </c>
      <c r="E4" s="80" t="s">
        <v>113</v>
      </c>
    </row>
    <row r="5" spans="1:5" s="1" customFormat="1" ht="20.25" customHeight="1">
      <c r="A5" s="95"/>
      <c r="B5" s="95"/>
      <c r="C5" s="80">
        <v>1</v>
      </c>
      <c r="D5" s="80">
        <v>2</v>
      </c>
      <c r="E5" s="80">
        <v>3</v>
      </c>
    </row>
    <row r="6" spans="1:5" s="50" customFormat="1" ht="15">
      <c r="A6" s="96"/>
      <c r="B6" s="96" t="s">
        <v>60</v>
      </c>
      <c r="C6" s="97">
        <f>C7+C19+C29</f>
        <v>2866519.96</v>
      </c>
      <c r="D6" s="97">
        <f>D7+D19+D29</f>
        <v>2370090.14</v>
      </c>
      <c r="E6" s="97">
        <f>E7+E19+E29</f>
        <v>496429.82</v>
      </c>
    </row>
    <row r="7" spans="1:5" s="1" customFormat="1" ht="15">
      <c r="A7" s="98">
        <v>301</v>
      </c>
      <c r="B7" s="99" t="s">
        <v>114</v>
      </c>
      <c r="C7" s="97">
        <f>SUM(C8:C18)</f>
        <v>2366950.14</v>
      </c>
      <c r="D7" s="97">
        <f>SUM(D8:D18)</f>
        <v>2366950.14</v>
      </c>
      <c r="E7" s="97">
        <f>SUM(E8:E18)</f>
        <v>0</v>
      </c>
    </row>
    <row r="8" spans="1:5" ht="12.75">
      <c r="A8" s="98">
        <v>30101</v>
      </c>
      <c r="B8" s="99" t="s">
        <v>115</v>
      </c>
      <c r="C8" s="97">
        <v>578724</v>
      </c>
      <c r="D8" s="97">
        <v>578724</v>
      </c>
      <c r="E8" s="100">
        <v>0</v>
      </c>
    </row>
    <row r="9" spans="1:5" ht="12.75">
      <c r="A9" s="98">
        <v>30102</v>
      </c>
      <c r="B9" s="99" t="s">
        <v>116</v>
      </c>
      <c r="C9" s="97">
        <v>401955</v>
      </c>
      <c r="D9" s="97">
        <v>401955</v>
      </c>
      <c r="E9" s="100">
        <v>0</v>
      </c>
    </row>
    <row r="10" spans="1:5" ht="12.75">
      <c r="A10" s="98">
        <v>30103</v>
      </c>
      <c r="B10" s="99" t="s">
        <v>117</v>
      </c>
      <c r="C10" s="97">
        <v>186000</v>
      </c>
      <c r="D10" s="97">
        <v>186000</v>
      </c>
      <c r="E10" s="100">
        <v>0</v>
      </c>
    </row>
    <row r="11" spans="1:5" ht="12.75">
      <c r="A11" s="98">
        <v>30107</v>
      </c>
      <c r="B11" s="99" t="s">
        <v>118</v>
      </c>
      <c r="C11" s="97">
        <v>145817</v>
      </c>
      <c r="D11" s="97">
        <v>145817</v>
      </c>
      <c r="E11" s="100">
        <v>0</v>
      </c>
    </row>
    <row r="12" spans="1:5" ht="12.75">
      <c r="A12" s="98">
        <v>30108</v>
      </c>
      <c r="B12" s="99" t="s">
        <v>119</v>
      </c>
      <c r="C12" s="97">
        <v>161190.58000000002</v>
      </c>
      <c r="D12" s="97">
        <v>161190.58000000002</v>
      </c>
      <c r="E12" s="100">
        <v>0</v>
      </c>
    </row>
    <row r="13" spans="1:5" ht="12.75">
      <c r="A13" s="98">
        <v>30110</v>
      </c>
      <c r="B13" s="101" t="s">
        <v>120</v>
      </c>
      <c r="C13" s="97">
        <v>88654.82</v>
      </c>
      <c r="D13" s="97">
        <v>88654.82</v>
      </c>
      <c r="E13" s="100">
        <v>0</v>
      </c>
    </row>
    <row r="14" spans="1:5" ht="12.75">
      <c r="A14" s="101">
        <v>30111</v>
      </c>
      <c r="B14" s="101" t="s">
        <v>121</v>
      </c>
      <c r="C14" s="97">
        <v>15426</v>
      </c>
      <c r="D14" s="97">
        <v>15426</v>
      </c>
      <c r="E14" s="100">
        <v>0</v>
      </c>
    </row>
    <row r="15" spans="1:5" ht="12.75">
      <c r="A15" s="101">
        <v>30112</v>
      </c>
      <c r="B15" s="101" t="s">
        <v>122</v>
      </c>
      <c r="C15" s="97">
        <v>41494.78</v>
      </c>
      <c r="D15" s="97">
        <v>41494.78</v>
      </c>
      <c r="E15" s="100">
        <v>0</v>
      </c>
    </row>
    <row r="16" spans="1:5" ht="12.75">
      <c r="A16" s="101">
        <v>30113</v>
      </c>
      <c r="B16" s="101" t="s">
        <v>92</v>
      </c>
      <c r="C16" s="97">
        <v>149063.96</v>
      </c>
      <c r="D16" s="97">
        <v>149063.96</v>
      </c>
      <c r="E16" s="100">
        <v>0</v>
      </c>
    </row>
    <row r="17" spans="1:5" ht="12.75">
      <c r="A17" s="101">
        <v>30114</v>
      </c>
      <c r="B17" s="101" t="s">
        <v>123</v>
      </c>
      <c r="C17" s="97">
        <v>7000</v>
      </c>
      <c r="D17" s="97">
        <v>7000</v>
      </c>
      <c r="E17" s="100">
        <v>0</v>
      </c>
    </row>
    <row r="18" spans="1:5" ht="12.75">
      <c r="A18" s="101">
        <v>30199</v>
      </c>
      <c r="B18" s="101" t="s">
        <v>124</v>
      </c>
      <c r="C18" s="100">
        <v>591624</v>
      </c>
      <c r="D18" s="100">
        <v>591624</v>
      </c>
      <c r="E18" s="100">
        <v>0</v>
      </c>
    </row>
    <row r="19" spans="1:5" ht="12.75">
      <c r="A19" s="101">
        <v>302</v>
      </c>
      <c r="B19" s="101" t="s">
        <v>125</v>
      </c>
      <c r="C19" s="97">
        <f>SUM(C20:C28)</f>
        <v>496429.82</v>
      </c>
      <c r="D19" s="97">
        <f>SUM(D20:D28)</f>
        <v>0</v>
      </c>
      <c r="E19" s="97">
        <f>SUM(E20:E28)</f>
        <v>496429.82</v>
      </c>
    </row>
    <row r="20" spans="1:5" ht="12.75">
      <c r="A20" s="101">
        <v>30201</v>
      </c>
      <c r="B20" s="99" t="s">
        <v>126</v>
      </c>
      <c r="C20" s="97">
        <v>20000</v>
      </c>
      <c r="D20" s="97">
        <v>0</v>
      </c>
      <c r="E20" s="97">
        <v>20000</v>
      </c>
    </row>
    <row r="21" spans="1:5" ht="12.75">
      <c r="A21" s="101">
        <v>30205</v>
      </c>
      <c r="B21" s="99" t="s">
        <v>127</v>
      </c>
      <c r="C21" s="97">
        <v>18300</v>
      </c>
      <c r="D21" s="97">
        <v>0</v>
      </c>
      <c r="E21" s="97">
        <v>18300</v>
      </c>
    </row>
    <row r="22" spans="1:5" ht="12.75">
      <c r="A22" s="101">
        <v>30206</v>
      </c>
      <c r="B22" s="99" t="s">
        <v>128</v>
      </c>
      <c r="C22" s="97">
        <v>29700</v>
      </c>
      <c r="D22" s="97">
        <v>0</v>
      </c>
      <c r="E22" s="97">
        <v>29700</v>
      </c>
    </row>
    <row r="23" spans="1:5" ht="12.75">
      <c r="A23" s="101">
        <v>30207</v>
      </c>
      <c r="B23" s="99" t="s">
        <v>129</v>
      </c>
      <c r="C23" s="97">
        <v>10000</v>
      </c>
      <c r="D23" s="97">
        <v>0</v>
      </c>
      <c r="E23" s="97">
        <v>10000</v>
      </c>
    </row>
    <row r="24" spans="1:5" ht="12.75">
      <c r="A24" s="101">
        <v>30208</v>
      </c>
      <c r="B24" s="99" t="s">
        <v>130</v>
      </c>
      <c r="C24" s="100">
        <v>273051</v>
      </c>
      <c r="D24" s="97">
        <v>0</v>
      </c>
      <c r="E24" s="100">
        <v>273051</v>
      </c>
    </row>
    <row r="25" spans="1:5" ht="12.75">
      <c r="A25" s="101">
        <v>30211</v>
      </c>
      <c r="B25" s="99" t="s">
        <v>131</v>
      </c>
      <c r="C25" s="100">
        <v>51000</v>
      </c>
      <c r="D25" s="97">
        <v>0</v>
      </c>
      <c r="E25" s="100">
        <v>51000</v>
      </c>
    </row>
    <row r="26" spans="1:5" ht="12.75">
      <c r="A26" s="101">
        <v>30228</v>
      </c>
      <c r="B26" s="99" t="s">
        <v>132</v>
      </c>
      <c r="C26" s="100">
        <v>19578.82</v>
      </c>
      <c r="D26" s="97">
        <v>0</v>
      </c>
      <c r="E26" s="100">
        <v>19578.82</v>
      </c>
    </row>
    <row r="27" spans="1:5" ht="12.75">
      <c r="A27" s="101">
        <v>30239</v>
      </c>
      <c r="B27" s="99" t="s">
        <v>133</v>
      </c>
      <c r="C27" s="100">
        <v>73800</v>
      </c>
      <c r="D27" s="97">
        <v>0</v>
      </c>
      <c r="E27" s="100">
        <v>73800</v>
      </c>
    </row>
    <row r="28" spans="1:5" ht="12.75">
      <c r="A28" s="101">
        <v>30299</v>
      </c>
      <c r="B28" s="99" t="s">
        <v>134</v>
      </c>
      <c r="C28" s="100">
        <v>1000</v>
      </c>
      <c r="D28" s="97">
        <v>0</v>
      </c>
      <c r="E28" s="100">
        <v>1000</v>
      </c>
    </row>
    <row r="29" spans="1:5" ht="12.75">
      <c r="A29" s="101">
        <v>303</v>
      </c>
      <c r="B29" s="99" t="s">
        <v>135</v>
      </c>
      <c r="C29" s="97">
        <f>C30</f>
        <v>3140</v>
      </c>
      <c r="D29" s="97">
        <f>D30</f>
        <v>3140</v>
      </c>
      <c r="E29" s="97">
        <v>0</v>
      </c>
    </row>
    <row r="30" spans="1:5" ht="12.75">
      <c r="A30" s="101">
        <v>30399</v>
      </c>
      <c r="B30" s="99" t="s">
        <v>136</v>
      </c>
      <c r="C30" s="100">
        <v>3140</v>
      </c>
      <c r="D30" s="100">
        <v>3140</v>
      </c>
      <c r="E30" s="100">
        <v>0</v>
      </c>
    </row>
    <row r="31" ht="15" customHeight="1">
      <c r="A31" s="102"/>
    </row>
  </sheetData>
  <sheetProtection/>
  <mergeCells count="6">
    <mergeCell ref="A1:E1"/>
    <mergeCell ref="A2:B2"/>
    <mergeCell ref="A3:B3"/>
    <mergeCell ref="C3:E3"/>
    <mergeCell ref="A4:A5"/>
    <mergeCell ref="B4:B5"/>
  </mergeCells>
  <printOptions horizontalCentered="1"/>
  <pageMargins left="0.59" right="0.59" top="0.98" bottom="0.59" header="0.51" footer="0.3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A6" sqref="A6:IV8"/>
    </sheetView>
  </sheetViews>
  <sheetFormatPr defaultColWidth="9.140625" defaultRowHeight="12.75" customHeight="1"/>
  <cols>
    <col min="1" max="1" width="20.421875" style="1" customWidth="1"/>
    <col min="2" max="2" width="8.421875" style="1" customWidth="1"/>
    <col min="3" max="6" width="5.8515625" style="1" customWidth="1"/>
    <col min="7" max="7" width="8.421875" style="1" customWidth="1"/>
    <col min="8" max="12" width="5.8515625" style="1" customWidth="1"/>
    <col min="13" max="13" width="9.28125" style="1" customWidth="1"/>
    <col min="14" max="18" width="5.8515625" style="1" customWidth="1"/>
    <col min="19" max="19" width="9.28125" style="1" customWidth="1"/>
    <col min="20" max="20" width="9.140625" style="1" customWidth="1"/>
  </cols>
  <sheetData>
    <row r="1" spans="1:19" s="1" customFormat="1" ht="30" customHeight="1">
      <c r="A1" s="83" t="s">
        <v>137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21.75" customHeight="1">
      <c r="A2" s="37" t="s">
        <v>138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1" customFormat="1" ht="20.25" customHeight="1">
      <c r="A3" s="38" t="s">
        <v>139</v>
      </c>
      <c r="B3" s="38" t="s">
        <v>140</v>
      </c>
      <c r="C3" s="38"/>
      <c r="D3" s="38"/>
      <c r="E3" s="38"/>
      <c r="F3" s="38"/>
      <c r="G3" s="38"/>
      <c r="H3" s="38" t="s">
        <v>97</v>
      </c>
      <c r="I3" s="38"/>
      <c r="J3" s="38"/>
      <c r="K3" s="38"/>
      <c r="L3" s="38"/>
      <c r="M3" s="38"/>
      <c r="N3" s="38" t="s">
        <v>98</v>
      </c>
      <c r="O3" s="38"/>
      <c r="P3" s="38"/>
      <c r="Q3" s="38"/>
      <c r="R3" s="38"/>
      <c r="S3" s="38"/>
    </row>
    <row r="4" spans="1:19" s="1" customFormat="1" ht="21.75" customHeight="1">
      <c r="A4" s="38"/>
      <c r="B4" s="38" t="s">
        <v>60</v>
      </c>
      <c r="C4" s="38" t="s">
        <v>141</v>
      </c>
      <c r="D4" s="38" t="s">
        <v>142</v>
      </c>
      <c r="E4" s="38"/>
      <c r="F4" s="38"/>
      <c r="G4" s="38" t="s">
        <v>143</v>
      </c>
      <c r="H4" s="38" t="s">
        <v>60</v>
      </c>
      <c r="I4" s="38" t="s">
        <v>141</v>
      </c>
      <c r="J4" s="38" t="s">
        <v>142</v>
      </c>
      <c r="K4" s="38"/>
      <c r="L4" s="38"/>
      <c r="M4" s="38" t="s">
        <v>144</v>
      </c>
      <c r="N4" s="38" t="s">
        <v>60</v>
      </c>
      <c r="O4" s="38" t="s">
        <v>141</v>
      </c>
      <c r="P4" s="38" t="s">
        <v>142</v>
      </c>
      <c r="Q4" s="38"/>
      <c r="R4" s="38"/>
      <c r="S4" s="38" t="s">
        <v>144</v>
      </c>
    </row>
    <row r="5" spans="1:19" s="1" customFormat="1" ht="33.75" customHeight="1">
      <c r="A5" s="38"/>
      <c r="B5" s="84"/>
      <c r="C5" s="38"/>
      <c r="D5" s="38" t="s">
        <v>12</v>
      </c>
      <c r="E5" s="38" t="s">
        <v>145</v>
      </c>
      <c r="F5" s="38" t="s">
        <v>146</v>
      </c>
      <c r="G5" s="38"/>
      <c r="H5" s="84"/>
      <c r="I5" s="38"/>
      <c r="J5" s="38" t="s">
        <v>12</v>
      </c>
      <c r="K5" s="38" t="s">
        <v>147</v>
      </c>
      <c r="L5" s="38" t="s">
        <v>146</v>
      </c>
      <c r="M5" s="38"/>
      <c r="N5" s="84"/>
      <c r="O5" s="38"/>
      <c r="P5" s="38" t="s">
        <v>12</v>
      </c>
      <c r="Q5" s="38" t="s">
        <v>147</v>
      </c>
      <c r="R5" s="38" t="s">
        <v>146</v>
      </c>
      <c r="S5" s="38"/>
    </row>
    <row r="6" spans="1:19" s="50" customFormat="1" ht="15">
      <c r="A6" s="85"/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  <c r="J6" s="85">
        <v>9</v>
      </c>
      <c r="K6" s="85">
        <v>10</v>
      </c>
      <c r="L6" s="85">
        <v>11</v>
      </c>
      <c r="M6" s="85">
        <v>12</v>
      </c>
      <c r="N6" s="85">
        <v>13</v>
      </c>
      <c r="O6" s="85">
        <v>14</v>
      </c>
      <c r="P6" s="85">
        <v>15</v>
      </c>
      <c r="Q6" s="85">
        <v>16</v>
      </c>
      <c r="R6" s="85">
        <v>17</v>
      </c>
      <c r="S6" s="85">
        <v>18</v>
      </c>
    </row>
    <row r="7" spans="1:22" s="1" customFormat="1" ht="15">
      <c r="A7" s="86" t="s">
        <v>148</v>
      </c>
      <c r="B7" s="87">
        <v>5000</v>
      </c>
      <c r="C7" s="87">
        <v>0</v>
      </c>
      <c r="D7" s="87">
        <v>0</v>
      </c>
      <c r="E7" s="87">
        <v>0</v>
      </c>
      <c r="F7" s="87">
        <v>0</v>
      </c>
      <c r="G7" s="87">
        <v>5000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34"/>
      <c r="U7" s="34"/>
      <c r="V7" s="34"/>
    </row>
    <row r="8" spans="1:19" ht="12.7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" right="0.35" top="0.98" bottom="0.7900000000000001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6" sqref="A6:IV9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8" t="s">
        <v>149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.25" customHeight="1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9" t="s">
        <v>2</v>
      </c>
    </row>
    <row r="3" spans="1:10" s="1" customFormat="1" ht="25.5" customHeight="1">
      <c r="A3" s="75" t="s">
        <v>50</v>
      </c>
      <c r="B3" s="75"/>
      <c r="C3" s="75" t="s">
        <v>150</v>
      </c>
      <c r="D3" s="75" t="s">
        <v>98</v>
      </c>
      <c r="E3" s="75"/>
      <c r="F3" s="75"/>
      <c r="G3" s="75"/>
      <c r="H3" s="75"/>
      <c r="I3" s="75" t="s">
        <v>151</v>
      </c>
      <c r="J3" s="80"/>
    </row>
    <row r="4" spans="1:10" s="1" customFormat="1" ht="15" customHeight="1">
      <c r="A4" s="75" t="s">
        <v>152</v>
      </c>
      <c r="B4" s="75" t="s">
        <v>105</v>
      </c>
      <c r="C4" s="75"/>
      <c r="D4" s="75" t="s">
        <v>12</v>
      </c>
      <c r="E4" s="75" t="s">
        <v>100</v>
      </c>
      <c r="F4" s="75"/>
      <c r="G4" s="75"/>
      <c r="H4" s="75" t="s">
        <v>101</v>
      </c>
      <c r="I4" s="75" t="s">
        <v>102</v>
      </c>
      <c r="J4" s="80" t="s">
        <v>103</v>
      </c>
    </row>
    <row r="5" spans="1:10" s="1" customFormat="1" ht="23.25" customHeight="1">
      <c r="A5" s="75"/>
      <c r="B5" s="75"/>
      <c r="C5" s="75"/>
      <c r="D5" s="75"/>
      <c r="E5" s="75" t="s">
        <v>12</v>
      </c>
      <c r="F5" s="75" t="s">
        <v>153</v>
      </c>
      <c r="G5" s="75" t="s">
        <v>154</v>
      </c>
      <c r="H5" s="75"/>
      <c r="I5" s="75"/>
      <c r="J5" s="80"/>
    </row>
    <row r="6" spans="1:10" s="1" customFormat="1" ht="15">
      <c r="A6" s="76"/>
      <c r="B6" s="76"/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</row>
    <row r="7" spans="1:10" s="1" customFormat="1" ht="15">
      <c r="A7" s="16">
        <v>0</v>
      </c>
      <c r="B7" s="16">
        <v>0</v>
      </c>
      <c r="C7" s="16">
        <v>0</v>
      </c>
      <c r="D7" s="16">
        <f>E7+H7</f>
        <v>0</v>
      </c>
      <c r="E7" s="16">
        <f>F7+G7</f>
        <v>0</v>
      </c>
      <c r="F7" s="16">
        <v>0</v>
      </c>
      <c r="G7" s="16">
        <v>0</v>
      </c>
      <c r="H7" s="16">
        <v>0</v>
      </c>
      <c r="I7" s="81">
        <v>0</v>
      </c>
      <c r="J7" s="81">
        <v>0</v>
      </c>
    </row>
    <row r="8" spans="1:10" ht="12.75">
      <c r="A8" s="77"/>
      <c r="B8" s="77"/>
      <c r="C8" s="78"/>
      <c r="D8" s="78"/>
      <c r="E8" s="78"/>
      <c r="F8" s="78"/>
      <c r="G8" s="78"/>
      <c r="H8" s="78"/>
      <c r="I8" s="78"/>
      <c r="J8" s="82"/>
    </row>
    <row r="9" spans="1:10" ht="12.75">
      <c r="A9" s="77"/>
      <c r="B9" s="77"/>
      <c r="C9" s="78"/>
      <c r="D9" s="78"/>
      <c r="E9" s="78"/>
      <c r="F9" s="78"/>
      <c r="G9" s="78"/>
      <c r="H9" s="78"/>
      <c r="I9" s="78"/>
      <c r="J9" s="82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I9" sqref="I9"/>
    </sheetView>
  </sheetViews>
  <sheetFormatPr defaultColWidth="9.140625" defaultRowHeight="12.75" customHeight="1"/>
  <cols>
    <col min="1" max="1" width="41.00390625" style="1" customWidth="1"/>
    <col min="2" max="2" width="19.57421875" style="51" customWidth="1"/>
    <col min="3" max="3" width="41.00390625" style="52" customWidth="1"/>
    <col min="4" max="4" width="21.8515625" style="51" customWidth="1"/>
    <col min="5" max="5" width="9.140625" style="1" customWidth="1"/>
  </cols>
  <sheetData>
    <row r="1" spans="1:4" s="1" customFormat="1" ht="27.75" customHeight="1">
      <c r="A1" s="53" t="s">
        <v>155</v>
      </c>
      <c r="B1" s="54"/>
      <c r="C1" s="55"/>
      <c r="D1" s="54"/>
    </row>
    <row r="2" spans="1:4" s="1" customFormat="1" ht="18.75" customHeight="1">
      <c r="A2" s="56" t="s">
        <v>1</v>
      </c>
      <c r="B2" s="57"/>
      <c r="C2" s="56"/>
      <c r="D2" s="58" t="s">
        <v>2</v>
      </c>
    </row>
    <row r="3" spans="1:4" s="1" customFormat="1" ht="19.5" customHeight="1">
      <c r="A3" s="59" t="s">
        <v>156</v>
      </c>
      <c r="B3" s="60"/>
      <c r="C3" s="61" t="s">
        <v>157</v>
      </c>
      <c r="D3" s="60"/>
    </row>
    <row r="4" spans="1:4" s="1" customFormat="1" ht="15" customHeight="1">
      <c r="A4" s="59" t="s">
        <v>158</v>
      </c>
      <c r="B4" s="60" t="s">
        <v>6</v>
      </c>
      <c r="C4" s="61" t="s">
        <v>158</v>
      </c>
      <c r="D4" s="60" t="s">
        <v>6</v>
      </c>
    </row>
    <row r="5" spans="1:4" s="1" customFormat="1" ht="15">
      <c r="A5" s="62" t="s">
        <v>159</v>
      </c>
      <c r="B5" s="63">
        <v>4066519.96</v>
      </c>
      <c r="C5" s="61" t="s">
        <v>160</v>
      </c>
      <c r="D5" s="64">
        <v>3265678.53</v>
      </c>
    </row>
    <row r="6" spans="1:4" s="1" customFormat="1" ht="15">
      <c r="A6" s="65" t="s">
        <v>161</v>
      </c>
      <c r="B6" s="66">
        <v>4066519.96</v>
      </c>
      <c r="C6" s="61" t="s">
        <v>162</v>
      </c>
      <c r="D6" s="64">
        <v>3265678.53</v>
      </c>
    </row>
    <row r="7" spans="1:4" s="1" customFormat="1" ht="15">
      <c r="A7" s="65" t="s">
        <v>163</v>
      </c>
      <c r="B7" s="66">
        <v>0</v>
      </c>
      <c r="C7" s="61" t="s">
        <v>164</v>
      </c>
      <c r="D7" s="64">
        <v>0</v>
      </c>
    </row>
    <row r="8" spans="1:4" s="1" customFormat="1" ht="15">
      <c r="A8" s="65" t="s">
        <v>165</v>
      </c>
      <c r="B8" s="66">
        <v>0</v>
      </c>
      <c r="C8" s="61" t="s">
        <v>166</v>
      </c>
      <c r="D8" s="64">
        <v>800841.43</v>
      </c>
    </row>
    <row r="9" spans="1:4" s="1" customFormat="1" ht="15">
      <c r="A9" s="65" t="s">
        <v>167</v>
      </c>
      <c r="B9" s="66">
        <v>0</v>
      </c>
      <c r="C9" s="61" t="s">
        <v>162</v>
      </c>
      <c r="D9" s="64">
        <v>800841.43</v>
      </c>
    </row>
    <row r="10" spans="1:4" s="1" customFormat="1" ht="15">
      <c r="A10" s="65" t="s">
        <v>168</v>
      </c>
      <c r="B10" s="66">
        <v>0</v>
      </c>
      <c r="C10" s="61" t="s">
        <v>164</v>
      </c>
      <c r="D10" s="64">
        <v>0</v>
      </c>
    </row>
    <row r="11" spans="1:4" s="1" customFormat="1" ht="15">
      <c r="A11" s="65" t="s">
        <v>169</v>
      </c>
      <c r="B11" s="66">
        <v>0</v>
      </c>
      <c r="C11" s="61" t="s">
        <v>170</v>
      </c>
      <c r="D11" s="64">
        <v>0</v>
      </c>
    </row>
    <row r="12" spans="1:4" s="1" customFormat="1" ht="15">
      <c r="A12" s="65" t="s">
        <v>171</v>
      </c>
      <c r="B12" s="66">
        <v>0</v>
      </c>
      <c r="C12" s="61" t="s">
        <v>172</v>
      </c>
      <c r="D12" s="64">
        <v>0</v>
      </c>
    </row>
    <row r="13" spans="1:4" s="1" customFormat="1" ht="15">
      <c r="A13" s="65" t="s">
        <v>173</v>
      </c>
      <c r="B13" s="66">
        <v>0</v>
      </c>
      <c r="C13" s="61" t="s">
        <v>174</v>
      </c>
      <c r="D13" s="64">
        <v>0</v>
      </c>
    </row>
    <row r="14" spans="1:4" s="1" customFormat="1" ht="15">
      <c r="A14" s="65" t="s">
        <v>175</v>
      </c>
      <c r="B14" s="66">
        <v>0</v>
      </c>
      <c r="C14" s="61" t="s">
        <v>176</v>
      </c>
      <c r="D14" s="64">
        <v>0</v>
      </c>
    </row>
    <row r="15" spans="1:4" s="1" customFormat="1" ht="15">
      <c r="A15" s="65" t="s">
        <v>177</v>
      </c>
      <c r="B15" s="66">
        <v>0</v>
      </c>
      <c r="C15" s="61" t="s">
        <v>178</v>
      </c>
      <c r="D15" s="64">
        <v>0</v>
      </c>
    </row>
    <row r="16" spans="1:4" s="1" customFormat="1" ht="15">
      <c r="A16" s="65" t="s">
        <v>179</v>
      </c>
      <c r="B16" s="66">
        <v>0</v>
      </c>
      <c r="C16" s="61" t="s">
        <v>180</v>
      </c>
      <c r="D16" s="64">
        <v>0</v>
      </c>
    </row>
    <row r="17" spans="1:4" s="1" customFormat="1" ht="15">
      <c r="A17" s="65" t="s">
        <v>181</v>
      </c>
      <c r="B17" s="66">
        <v>0</v>
      </c>
      <c r="C17" s="61"/>
      <c r="D17" s="64">
        <v>0</v>
      </c>
    </row>
    <row r="18" spans="1:4" s="1" customFormat="1" ht="15">
      <c r="A18" s="65" t="s">
        <v>182</v>
      </c>
      <c r="B18" s="67">
        <f>B5+B8+B11+B12+B13+B14+B15+B16+B17</f>
        <v>4066519.96</v>
      </c>
      <c r="C18" s="68" t="s">
        <v>183</v>
      </c>
      <c r="D18" s="69">
        <f>D5+D8+D11+D12+D13+D14+D15+D16</f>
        <v>4066519.96</v>
      </c>
    </row>
    <row r="19" spans="1:4" s="1" customFormat="1" ht="15">
      <c r="A19" s="65" t="s">
        <v>184</v>
      </c>
      <c r="B19" s="66">
        <f>B20+B23</f>
        <v>34627530.59</v>
      </c>
      <c r="C19" s="61" t="s">
        <v>185</v>
      </c>
      <c r="D19" s="64">
        <v>34627530.59</v>
      </c>
    </row>
    <row r="20" spans="1:4" s="1" customFormat="1" ht="15">
      <c r="A20" s="65" t="s">
        <v>186</v>
      </c>
      <c r="B20" s="66">
        <f>B21+B22</f>
        <v>34627530.59</v>
      </c>
      <c r="C20" s="61" t="s">
        <v>186</v>
      </c>
      <c r="D20" s="64">
        <f>D21+D22</f>
        <v>34627530.59</v>
      </c>
    </row>
    <row r="21" spans="1:4" s="1" customFormat="1" ht="15">
      <c r="A21" s="65" t="s">
        <v>187</v>
      </c>
      <c r="B21" s="66">
        <v>24627530.59</v>
      </c>
      <c r="C21" s="61" t="s">
        <v>187</v>
      </c>
      <c r="D21" s="64">
        <v>24627530.59</v>
      </c>
    </row>
    <row r="22" spans="1:4" s="1" customFormat="1" ht="15">
      <c r="A22" s="65" t="s">
        <v>188</v>
      </c>
      <c r="B22" s="66">
        <v>10000000</v>
      </c>
      <c r="C22" s="61" t="s">
        <v>188</v>
      </c>
      <c r="D22" s="64">
        <v>10000000</v>
      </c>
    </row>
    <row r="23" spans="1:4" s="1" customFormat="1" ht="15">
      <c r="A23" s="65" t="s">
        <v>189</v>
      </c>
      <c r="B23" s="66">
        <f>B24+B25</f>
        <v>0</v>
      </c>
      <c r="C23" s="61" t="s">
        <v>190</v>
      </c>
      <c r="D23" s="64">
        <f>D24+D25</f>
        <v>0</v>
      </c>
    </row>
    <row r="24" spans="1:4" s="1" customFormat="1" ht="15">
      <c r="A24" s="65" t="s">
        <v>191</v>
      </c>
      <c r="B24" s="66">
        <v>0</v>
      </c>
      <c r="C24" s="61" t="s">
        <v>187</v>
      </c>
      <c r="D24" s="64">
        <v>0</v>
      </c>
    </row>
    <row r="25" spans="1:4" s="1" customFormat="1" ht="15">
      <c r="A25" s="65" t="s">
        <v>192</v>
      </c>
      <c r="B25" s="66">
        <v>0</v>
      </c>
      <c r="C25" s="61" t="s">
        <v>188</v>
      </c>
      <c r="D25" s="64">
        <v>0</v>
      </c>
    </row>
    <row r="26" spans="1:4" s="1" customFormat="1" ht="15">
      <c r="A26" s="65" t="s">
        <v>193</v>
      </c>
      <c r="B26" s="66">
        <f>B27+B30+B33+B34</f>
        <v>0</v>
      </c>
      <c r="C26" s="61" t="s">
        <v>194</v>
      </c>
      <c r="D26" s="64">
        <f>D27+D28</f>
        <v>0</v>
      </c>
    </row>
    <row r="27" spans="1:4" s="1" customFormat="1" ht="15">
      <c r="A27" s="65" t="s">
        <v>195</v>
      </c>
      <c r="B27" s="66">
        <f>B28+B29</f>
        <v>0</v>
      </c>
      <c r="C27" s="61" t="s">
        <v>191</v>
      </c>
      <c r="D27" s="64">
        <v>0</v>
      </c>
    </row>
    <row r="28" spans="1:4" s="1" customFormat="1" ht="15">
      <c r="A28" s="65" t="s">
        <v>187</v>
      </c>
      <c r="B28" s="66">
        <v>0</v>
      </c>
      <c r="C28" s="61" t="s">
        <v>192</v>
      </c>
      <c r="D28" s="64">
        <v>0</v>
      </c>
    </row>
    <row r="29" spans="1:4" s="1" customFormat="1" ht="15">
      <c r="A29" s="65" t="s">
        <v>188</v>
      </c>
      <c r="B29" s="66">
        <v>0</v>
      </c>
      <c r="C29" s="61" t="s">
        <v>196</v>
      </c>
      <c r="D29" s="64">
        <f>D30+D31</f>
        <v>0</v>
      </c>
    </row>
    <row r="30" spans="1:4" s="1" customFormat="1" ht="15">
      <c r="A30" s="65" t="s">
        <v>197</v>
      </c>
      <c r="B30" s="66">
        <f>B31+B32</f>
        <v>0</v>
      </c>
      <c r="C30" s="61" t="s">
        <v>191</v>
      </c>
      <c r="D30" s="64">
        <v>0</v>
      </c>
    </row>
    <row r="31" spans="1:4" s="1" customFormat="1" ht="15">
      <c r="A31" s="65" t="s">
        <v>191</v>
      </c>
      <c r="B31" s="66">
        <v>0</v>
      </c>
      <c r="C31" s="61" t="s">
        <v>192</v>
      </c>
      <c r="D31" s="64">
        <v>0</v>
      </c>
    </row>
    <row r="32" spans="1:4" s="1" customFormat="1" ht="15">
      <c r="A32" s="65" t="s">
        <v>192</v>
      </c>
      <c r="B32" s="66">
        <v>0</v>
      </c>
      <c r="C32" s="61" t="s">
        <v>198</v>
      </c>
      <c r="D32" s="64">
        <v>0</v>
      </c>
    </row>
    <row r="33" spans="1:4" s="1" customFormat="1" ht="15">
      <c r="A33" s="65" t="s">
        <v>199</v>
      </c>
      <c r="B33" s="66">
        <v>0</v>
      </c>
      <c r="C33" s="61" t="s">
        <v>200</v>
      </c>
      <c r="D33" s="64">
        <v>0</v>
      </c>
    </row>
    <row r="34" spans="1:4" s="1" customFormat="1" ht="15">
      <c r="A34" s="65" t="s">
        <v>201</v>
      </c>
      <c r="B34" s="66">
        <v>0</v>
      </c>
      <c r="C34" s="61"/>
      <c r="D34" s="64"/>
    </row>
    <row r="35" spans="1:4" s="1" customFormat="1" ht="15">
      <c r="A35" s="70" t="s">
        <v>202</v>
      </c>
      <c r="B35" s="71">
        <f>B18+B19+B26</f>
        <v>38694050.550000004</v>
      </c>
      <c r="C35" s="68" t="s">
        <v>203</v>
      </c>
      <c r="D35" s="72">
        <f>D18+D19</f>
        <v>38694050.550000004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D31" sqref="D31"/>
    </sheetView>
  </sheetViews>
  <sheetFormatPr defaultColWidth="9.140625" defaultRowHeight="12.75" customHeight="1"/>
  <cols>
    <col min="1" max="1" width="12.28125" style="1" customWidth="1"/>
    <col min="2" max="2" width="28.421875" style="1" customWidth="1"/>
    <col min="3" max="5" width="15.7109375" style="1" customWidth="1"/>
    <col min="6" max="17" width="10.8515625" style="1" customWidth="1"/>
    <col min="18" max="18" width="9.140625" style="1" customWidth="1"/>
  </cols>
  <sheetData>
    <row r="1" spans="1:17" s="1" customFormat="1" ht="31.5" customHeight="1">
      <c r="A1" s="35" t="s">
        <v>204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32" customFormat="1" ht="21" customHeight="1">
      <c r="A2" s="37" t="s">
        <v>205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 ht="27" customHeight="1">
      <c r="A3" s="38" t="s">
        <v>50</v>
      </c>
      <c r="B3" s="38"/>
      <c r="C3" s="38" t="s">
        <v>60</v>
      </c>
      <c r="D3" s="38" t="s">
        <v>206</v>
      </c>
      <c r="E3" s="38"/>
      <c r="F3" s="38"/>
      <c r="G3" s="38" t="s">
        <v>207</v>
      </c>
      <c r="H3" s="38"/>
      <c r="I3" s="38" t="s">
        <v>208</v>
      </c>
      <c r="J3" s="38" t="s">
        <v>209</v>
      </c>
      <c r="K3" s="38" t="s">
        <v>210</v>
      </c>
      <c r="L3" s="38" t="s">
        <v>211</v>
      </c>
      <c r="M3" s="38" t="s">
        <v>212</v>
      </c>
      <c r="N3" s="38"/>
      <c r="O3" s="38"/>
      <c r="P3" s="38" t="s">
        <v>213</v>
      </c>
      <c r="Q3" s="38" t="s">
        <v>214</v>
      </c>
    </row>
    <row r="4" spans="1:17" s="1" customFormat="1" ht="48.75" customHeight="1">
      <c r="A4" s="38" t="s">
        <v>104</v>
      </c>
      <c r="B4" s="38" t="s">
        <v>105</v>
      </c>
      <c r="C4" s="38"/>
      <c r="D4" s="38" t="s">
        <v>12</v>
      </c>
      <c r="E4" s="38" t="s">
        <v>215</v>
      </c>
      <c r="F4" s="38" t="s">
        <v>216</v>
      </c>
      <c r="G4" s="38" t="s">
        <v>217</v>
      </c>
      <c r="H4" s="38" t="s">
        <v>218</v>
      </c>
      <c r="I4" s="38"/>
      <c r="J4" s="38"/>
      <c r="K4" s="38"/>
      <c r="L4" s="38"/>
      <c r="M4" s="38" t="s">
        <v>219</v>
      </c>
      <c r="N4" s="38" t="s">
        <v>192</v>
      </c>
      <c r="O4" s="38" t="s">
        <v>220</v>
      </c>
      <c r="P4" s="38"/>
      <c r="Q4" s="38"/>
    </row>
    <row r="5" spans="1:17" s="33" customFormat="1" ht="19.5" customHeight="1">
      <c r="A5" s="39"/>
      <c r="B5" s="39"/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</row>
    <row r="6" spans="1:18" s="34" customFormat="1" ht="24" customHeight="1">
      <c r="A6" s="15" t="s">
        <v>60</v>
      </c>
      <c r="B6" s="15"/>
      <c r="C6" s="16">
        <f>C7+C12+C15+C20</f>
        <v>4066519.96</v>
      </c>
      <c r="D6" s="16">
        <f>D7+D12+D15+D20</f>
        <v>4066519.96</v>
      </c>
      <c r="E6" s="16">
        <f>E7+E12+E15+E20</f>
        <v>4066519.96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50"/>
    </row>
    <row r="7" spans="1:17" s="4" customFormat="1" ht="15">
      <c r="A7" s="18" t="s">
        <v>61</v>
      </c>
      <c r="B7" s="40" t="s">
        <v>62</v>
      </c>
      <c r="C7" s="41">
        <f>C8</f>
        <v>3543883</v>
      </c>
      <c r="D7" s="41">
        <f>D8</f>
        <v>3543883</v>
      </c>
      <c r="E7" s="41">
        <f>E8</f>
        <v>3543883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</row>
    <row r="8" spans="1:17" s="4" customFormat="1" ht="15">
      <c r="A8" s="18" t="s">
        <v>63</v>
      </c>
      <c r="B8" s="40" t="s">
        <v>64</v>
      </c>
      <c r="C8" s="41">
        <f>C9+C10+C11</f>
        <v>3543883</v>
      </c>
      <c r="D8" s="41">
        <f>D9+D10+D11</f>
        <v>3543883</v>
      </c>
      <c r="E8" s="41">
        <f>E9+E10+E11</f>
        <v>3543883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s="6" customFormat="1" ht="12.75">
      <c r="A9" s="42" t="s">
        <v>65</v>
      </c>
      <c r="B9" s="43" t="s">
        <v>66</v>
      </c>
      <c r="C9" s="44">
        <v>1729394.21</v>
      </c>
      <c r="D9" s="44">
        <v>1729394.21</v>
      </c>
      <c r="E9" s="44">
        <v>1729394.21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s="6" customFormat="1" ht="12.75">
      <c r="A10" s="42" t="s">
        <v>67</v>
      </c>
      <c r="B10" s="43" t="s">
        <v>68</v>
      </c>
      <c r="C10" s="44">
        <v>614488.79</v>
      </c>
      <c r="D10" s="44">
        <v>614488.79</v>
      </c>
      <c r="E10" s="44">
        <v>614488.79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s="6" customFormat="1" ht="12.75">
      <c r="A11" s="42" t="s">
        <v>69</v>
      </c>
      <c r="B11" s="43" t="s">
        <v>70</v>
      </c>
      <c r="C11" s="44">
        <v>1200000</v>
      </c>
      <c r="D11" s="44">
        <v>1200000</v>
      </c>
      <c r="E11" s="44">
        <v>1200000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s="6" customFormat="1" ht="12.75">
      <c r="A12" s="23" t="s">
        <v>71</v>
      </c>
      <c r="B12" s="45" t="s">
        <v>72</v>
      </c>
      <c r="C12" s="46">
        <f aca="true" t="shared" si="0" ref="C12:C15">C13</f>
        <v>184998.58000000002</v>
      </c>
      <c r="D12" s="46">
        <f aca="true" t="shared" si="1" ref="D12:D15">D13</f>
        <v>184998.58000000002</v>
      </c>
      <c r="E12" s="46">
        <f aca="true" t="shared" si="2" ref="E12:E15">E13</f>
        <v>184998.58000000002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s="6" customFormat="1" ht="12.75">
      <c r="A13" s="23" t="s">
        <v>73</v>
      </c>
      <c r="B13" s="45" t="s">
        <v>74</v>
      </c>
      <c r="C13" s="46">
        <f t="shared" si="0"/>
        <v>184998.58000000002</v>
      </c>
      <c r="D13" s="46">
        <f t="shared" si="1"/>
        <v>184998.58000000002</v>
      </c>
      <c r="E13" s="46">
        <f t="shared" si="2"/>
        <v>184998.58000000002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s="6" customFormat="1" ht="12.75">
      <c r="A14" s="42" t="s">
        <v>75</v>
      </c>
      <c r="B14" s="43" t="s">
        <v>76</v>
      </c>
      <c r="C14" s="44">
        <v>184998.58</v>
      </c>
      <c r="D14" s="44">
        <v>184998.58</v>
      </c>
      <c r="E14" s="44">
        <v>184998.58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s="6" customFormat="1" ht="12.75">
      <c r="A15" s="26" t="s">
        <v>77</v>
      </c>
      <c r="B15" s="27" t="s">
        <v>78</v>
      </c>
      <c r="C15" s="41">
        <f t="shared" si="0"/>
        <v>120954.42000000001</v>
      </c>
      <c r="D15" s="41">
        <f t="shared" si="1"/>
        <v>120954.42000000001</v>
      </c>
      <c r="E15" s="41">
        <f t="shared" si="2"/>
        <v>120954.42000000001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s="6" customFormat="1" ht="12.75">
      <c r="A16" s="26" t="s">
        <v>79</v>
      </c>
      <c r="B16" s="27" t="s">
        <v>80</v>
      </c>
      <c r="C16" s="47">
        <f>C17+C18+C19</f>
        <v>120954.42000000001</v>
      </c>
      <c r="D16" s="47">
        <f>D17+D18+D19</f>
        <v>120954.42000000001</v>
      </c>
      <c r="E16" s="47">
        <f>E17+E18+E19</f>
        <v>120954.42000000001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s="6" customFormat="1" ht="12.75">
      <c r="A17" s="42" t="s">
        <v>81</v>
      </c>
      <c r="B17" s="43" t="s">
        <v>82</v>
      </c>
      <c r="C17" s="44">
        <v>101758.82</v>
      </c>
      <c r="D17" s="44">
        <v>101758.82</v>
      </c>
      <c r="E17" s="44">
        <v>101758.82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s="6" customFormat="1" ht="12.75">
      <c r="A18" s="42" t="s">
        <v>83</v>
      </c>
      <c r="B18" s="43" t="s">
        <v>84</v>
      </c>
      <c r="C18" s="44">
        <v>12195.6</v>
      </c>
      <c r="D18" s="44">
        <v>12195.6</v>
      </c>
      <c r="E18" s="44">
        <v>12195.6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s="6" customFormat="1" ht="12.75">
      <c r="A19" s="42" t="s">
        <v>85</v>
      </c>
      <c r="B19" s="43" t="s">
        <v>86</v>
      </c>
      <c r="C19" s="44">
        <v>7000</v>
      </c>
      <c r="D19" s="44">
        <v>7000</v>
      </c>
      <c r="E19" s="44">
        <v>7000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s="6" customFormat="1" ht="12.75">
      <c r="A20" s="26" t="s">
        <v>87</v>
      </c>
      <c r="B20" s="27" t="s">
        <v>88</v>
      </c>
      <c r="C20" s="48">
        <f>C21</f>
        <v>216683.96</v>
      </c>
      <c r="D20" s="48">
        <f>D21</f>
        <v>216683.96</v>
      </c>
      <c r="E20" s="48">
        <f>E21</f>
        <v>216683.96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s="6" customFormat="1" ht="12.75">
      <c r="A21" s="26" t="s">
        <v>89</v>
      </c>
      <c r="B21" s="27" t="s">
        <v>90</v>
      </c>
      <c r="C21" s="49">
        <f>C22+C23</f>
        <v>216683.96</v>
      </c>
      <c r="D21" s="49">
        <f>D22+D23</f>
        <v>216683.96</v>
      </c>
      <c r="E21" s="49">
        <f>E22+E23</f>
        <v>216683.96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s="6" customFormat="1" ht="12.75">
      <c r="A22" s="42" t="s">
        <v>91</v>
      </c>
      <c r="B22" s="43" t="s">
        <v>92</v>
      </c>
      <c r="C22" s="44">
        <v>149063.96</v>
      </c>
      <c r="D22" s="44">
        <v>149063.96</v>
      </c>
      <c r="E22" s="44">
        <v>149063.96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s="6" customFormat="1" ht="12.75">
      <c r="A23" s="42" t="s">
        <v>93</v>
      </c>
      <c r="B23" s="43" t="s">
        <v>94</v>
      </c>
      <c r="C23" s="44">
        <v>67620</v>
      </c>
      <c r="D23" s="44">
        <v>67620</v>
      </c>
      <c r="E23" s="44">
        <v>67620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</sheetData>
  <sheetProtection/>
  <mergeCells count="14">
    <mergeCell ref="A1:Q1"/>
    <mergeCell ref="A2:Q2"/>
    <mergeCell ref="A3:B3"/>
    <mergeCell ref="D3:F3"/>
    <mergeCell ref="G3:H3"/>
    <mergeCell ref="M3:O3"/>
    <mergeCell ref="A6:B6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I40" sqref="I40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2.7109375" style="1" customWidth="1"/>
    <col min="4" max="4" width="11.57421875" style="1" customWidth="1"/>
    <col min="5" max="7" width="9.7109375" style="1" customWidth="1"/>
    <col min="8" max="8" width="10.7109375" style="1" customWidth="1"/>
    <col min="9" max="11" width="9.7109375" style="1" customWidth="1"/>
  </cols>
  <sheetData>
    <row r="1" spans="1:11" s="1" customFormat="1" ht="27" customHeight="1">
      <c r="A1" s="7" t="s">
        <v>221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" customHeight="1">
      <c r="A2" s="9" t="s">
        <v>1</v>
      </c>
      <c r="B2" s="10"/>
      <c r="C2" s="10"/>
      <c r="D2" s="10"/>
      <c r="E2" s="11"/>
      <c r="F2" s="11"/>
      <c r="G2" s="11"/>
      <c r="H2" s="11"/>
      <c r="I2" s="11"/>
      <c r="J2" s="11"/>
      <c r="K2" s="31" t="s">
        <v>2</v>
      </c>
    </row>
    <row r="3" spans="1:11" s="1" customFormat="1" ht="15" customHeight="1">
      <c r="A3" s="12" t="s">
        <v>50</v>
      </c>
      <c r="B3" s="12"/>
      <c r="C3" s="12" t="s">
        <v>60</v>
      </c>
      <c r="D3" s="13" t="s">
        <v>222</v>
      </c>
      <c r="E3" s="13" t="s">
        <v>223</v>
      </c>
      <c r="F3" s="13" t="s">
        <v>224</v>
      </c>
      <c r="G3" s="12" t="s">
        <v>225</v>
      </c>
      <c r="H3" s="12" t="s">
        <v>226</v>
      </c>
      <c r="I3" s="12" t="s">
        <v>227</v>
      </c>
      <c r="J3" s="12" t="s">
        <v>228</v>
      </c>
      <c r="K3" s="12" t="s">
        <v>229</v>
      </c>
    </row>
    <row r="4" spans="1:11" s="1" customFormat="1" ht="21" customHeight="1">
      <c r="A4" s="12" t="s">
        <v>104</v>
      </c>
      <c r="B4" s="12" t="s">
        <v>230</v>
      </c>
      <c r="C4" s="12"/>
      <c r="D4" s="13"/>
      <c r="E4" s="13"/>
      <c r="F4" s="13"/>
      <c r="G4" s="13"/>
      <c r="H4" s="13"/>
      <c r="I4" s="12"/>
      <c r="J4" s="12"/>
      <c r="K4" s="12"/>
    </row>
    <row r="5" spans="1:11" s="3" customFormat="1" ht="21.75" customHeight="1">
      <c r="A5" s="14" t="s">
        <v>231</v>
      </c>
      <c r="B5" s="14" t="s">
        <v>231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</row>
    <row r="6" spans="1:11" s="4" customFormat="1" ht="17.25" customHeight="1">
      <c r="A6" s="15" t="s">
        <v>60</v>
      </c>
      <c r="B6" s="15"/>
      <c r="C6" s="16">
        <f>C7+C12+C15+C20</f>
        <v>4066519.96</v>
      </c>
      <c r="D6" s="16">
        <f>D7+D12+D15+D20</f>
        <v>3265678.53</v>
      </c>
      <c r="E6" s="16">
        <f>E7+E12+E15+E20</f>
        <v>800841.4300000002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pans="1:11" s="5" customFormat="1" ht="11.25">
      <c r="A7" s="18" t="s">
        <v>61</v>
      </c>
      <c r="B7" s="19" t="s">
        <v>62</v>
      </c>
      <c r="C7" s="16">
        <f>C8</f>
        <v>3543883</v>
      </c>
      <c r="D7" s="16">
        <f>D8</f>
        <v>2929394.21</v>
      </c>
      <c r="E7" s="16">
        <f>E8</f>
        <v>614488.79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s="5" customFormat="1" ht="11.25">
      <c r="A8" s="18" t="s">
        <v>63</v>
      </c>
      <c r="B8" s="19" t="s">
        <v>64</v>
      </c>
      <c r="C8" s="16">
        <f>C9+C10+C11</f>
        <v>3543883</v>
      </c>
      <c r="D8" s="16">
        <f>D9+D10+D11</f>
        <v>2929394.21</v>
      </c>
      <c r="E8" s="16">
        <f>E9+E10+E11</f>
        <v>614488.79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s="5" customFormat="1" ht="11.25">
      <c r="A9" s="20" t="s">
        <v>65</v>
      </c>
      <c r="B9" s="21" t="s">
        <v>66</v>
      </c>
      <c r="C9" s="22">
        <v>1729394.21</v>
      </c>
      <c r="D9" s="22">
        <v>1729394.21</v>
      </c>
      <c r="E9" s="22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s="5" customFormat="1" ht="11.25">
      <c r="A10" s="20" t="s">
        <v>67</v>
      </c>
      <c r="B10" s="21" t="s">
        <v>68</v>
      </c>
      <c r="C10" s="22">
        <v>614488.79</v>
      </c>
      <c r="D10" s="22">
        <v>0</v>
      </c>
      <c r="E10" s="22">
        <v>614488.79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s="5" customFormat="1" ht="11.25">
      <c r="A11" s="20" t="s">
        <v>69</v>
      </c>
      <c r="B11" s="21" t="s">
        <v>70</v>
      </c>
      <c r="C11" s="22">
        <v>1200000</v>
      </c>
      <c r="D11" s="22">
        <v>1200000</v>
      </c>
      <c r="E11" s="22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s="5" customFormat="1" ht="11.25">
      <c r="A12" s="23" t="s">
        <v>71</v>
      </c>
      <c r="B12" s="24" t="s">
        <v>72</v>
      </c>
      <c r="C12" s="25">
        <f aca="true" t="shared" si="0" ref="C12:C15">C13</f>
        <v>184998.58000000002</v>
      </c>
      <c r="D12" s="25">
        <f aca="true" t="shared" si="1" ref="D12:D15">D13</f>
        <v>121372.80000000002</v>
      </c>
      <c r="E12" s="25">
        <f aca="true" t="shared" si="2" ref="E12:E15">E13</f>
        <v>63625.78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s="5" customFormat="1" ht="11.25">
      <c r="A13" s="23" t="s">
        <v>73</v>
      </c>
      <c r="B13" s="24" t="s">
        <v>74</v>
      </c>
      <c r="C13" s="25">
        <f t="shared" si="0"/>
        <v>184998.58000000002</v>
      </c>
      <c r="D13" s="25">
        <f t="shared" si="1"/>
        <v>121372.80000000002</v>
      </c>
      <c r="E13" s="25">
        <f t="shared" si="2"/>
        <v>63625.78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s="5" customFormat="1" ht="11.25">
      <c r="A14" s="20" t="s">
        <v>75</v>
      </c>
      <c r="B14" s="21" t="s">
        <v>76</v>
      </c>
      <c r="C14" s="22">
        <v>184998.58</v>
      </c>
      <c r="D14" s="22">
        <v>121372.80000000002</v>
      </c>
      <c r="E14" s="22">
        <v>63625.78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s="5" customFormat="1" ht="11.25">
      <c r="A15" s="26" t="s">
        <v>77</v>
      </c>
      <c r="B15" s="27" t="s">
        <v>78</v>
      </c>
      <c r="C15" s="16">
        <f t="shared" si="0"/>
        <v>120954.42000000001</v>
      </c>
      <c r="D15" s="16">
        <f t="shared" si="1"/>
        <v>82810.24000000002</v>
      </c>
      <c r="E15" s="16">
        <f t="shared" si="2"/>
        <v>38144.18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s="5" customFormat="1" ht="11.25">
      <c r="A16" s="26" t="s">
        <v>79</v>
      </c>
      <c r="B16" s="27" t="s">
        <v>80</v>
      </c>
      <c r="C16" s="28">
        <f>C17+C18+C19</f>
        <v>120954.42000000001</v>
      </c>
      <c r="D16" s="28">
        <f>D17+D18+D19</f>
        <v>82810.24000000002</v>
      </c>
      <c r="E16" s="28">
        <f>E17+E18+E19</f>
        <v>38144.18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s="5" customFormat="1" ht="11.25">
      <c r="A17" s="20" t="s">
        <v>81</v>
      </c>
      <c r="B17" s="21" t="s">
        <v>82</v>
      </c>
      <c r="C17" s="22">
        <v>101758.82</v>
      </c>
      <c r="D17" s="22">
        <v>66764.64000000001</v>
      </c>
      <c r="E17" s="22">
        <v>34994.18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s="5" customFormat="1" ht="11.25">
      <c r="A18" s="20" t="s">
        <v>83</v>
      </c>
      <c r="B18" s="21" t="s">
        <v>84</v>
      </c>
      <c r="C18" s="22">
        <v>12195.6</v>
      </c>
      <c r="D18" s="22">
        <v>12195.6</v>
      </c>
      <c r="E18" s="22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s="5" customFormat="1" ht="11.25">
      <c r="A19" s="20" t="s">
        <v>85</v>
      </c>
      <c r="B19" s="21" t="s">
        <v>86</v>
      </c>
      <c r="C19" s="22">
        <v>7000</v>
      </c>
      <c r="D19" s="22">
        <v>3850</v>
      </c>
      <c r="E19" s="22">
        <v>3150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s="5" customFormat="1" ht="11.25">
      <c r="A20" s="26" t="s">
        <v>87</v>
      </c>
      <c r="B20" s="27" t="s">
        <v>88</v>
      </c>
      <c r="C20" s="29">
        <f>C21</f>
        <v>216683.96</v>
      </c>
      <c r="D20" s="29">
        <f>D21</f>
        <v>132101.28</v>
      </c>
      <c r="E20" s="29">
        <f>E21</f>
        <v>84582.68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s="5" customFormat="1" ht="11.25">
      <c r="A21" s="26" t="s">
        <v>89</v>
      </c>
      <c r="B21" s="27" t="s">
        <v>90</v>
      </c>
      <c r="C21" s="30">
        <f>C22+C23</f>
        <v>216683.96</v>
      </c>
      <c r="D21" s="30">
        <f>D22+D23</f>
        <v>132101.28</v>
      </c>
      <c r="E21" s="30">
        <f>E22+E23</f>
        <v>84582.68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s="5" customFormat="1" ht="11.25">
      <c r="A22" s="20" t="s">
        <v>91</v>
      </c>
      <c r="B22" s="21" t="s">
        <v>92</v>
      </c>
      <c r="C22" s="22">
        <v>149063.96</v>
      </c>
      <c r="D22" s="22">
        <v>97565.28</v>
      </c>
      <c r="E22" s="22">
        <v>51498.68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s="6" customFormat="1" ht="12.75">
      <c r="A23" s="20" t="s">
        <v>93</v>
      </c>
      <c r="B23" s="21" t="s">
        <v>94</v>
      </c>
      <c r="C23" s="22">
        <v>67620</v>
      </c>
      <c r="D23" s="22">
        <v>34536</v>
      </c>
      <c r="E23" s="22">
        <v>33084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</sheetData>
  <sheetProtection/>
  <mergeCells count="13">
    <mergeCell ref="A1:K1"/>
    <mergeCell ref="A2:D2"/>
    <mergeCell ref="A3:B3"/>
    <mergeCell ref="A6:B6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一颗小草莓</cp:lastModifiedBy>
  <dcterms:created xsi:type="dcterms:W3CDTF">2019-01-07T02:49:44Z</dcterms:created>
  <dcterms:modified xsi:type="dcterms:W3CDTF">2021-06-16T09:44:16Z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C0616B72C84644CBB88BE096076A0350</vt:lpwstr>
  </property>
</Properties>
</file>