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  <sheet name="工作表1" sheetId="10" r:id="rId10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<sst xmlns="http://schemas.openxmlformats.org/spreadsheetml/2006/main" count="431" uniqueCount="243">
  <si>
    <t>财政拨款收支总表</t>
  </si>
  <si>
    <t xml:space="preserve">填报单位名称：共青团大武口区委员会    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</si>
  <si>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</si>
  <si>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</si>
  <si>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</si>
  <si>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</si>
  <si>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</si>
  <si>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</si>
  <si>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</si>
  <si>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</si>
  <si>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</si>
  <si>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</si>
  <si>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</si>
  <si>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</si>
  <si>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</si>
  <si>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</si>
  <si>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</si>
  <si>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</si>
  <si>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</si>
  <si>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</si>
  <si>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</si>
  <si>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</si>
  <si>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</si>
  <si>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</si>
  <si>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</si>
  <si>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</si>
  <si>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</si>
  <si>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</si>
  <si>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</si>
  <si>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</si>
  <si>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</si>
  <si>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</si>
  <si>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</si>
  <si>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</si>
  <si>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</si>
  <si>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</si>
  <si>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</si>
  <si>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</si>
  <si>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</si>
  <si>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</si>
  <si>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</si>
  <si>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</si>
  <si>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</si>
  <si>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</si>
  <si>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</si>
  <si>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</si>
  <si>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</si>
  <si>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</si>
  <si>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预算财政拨款支出总表
</t>
  </si>
  <si>
    <t>填报单位名称:共青团大武口区委员会       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</si>
  <si>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</si>
  <si>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</si>
  <si>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</si>
  <si>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</si>
  <si>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</si>
  <si>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</si>
  <si>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</si>
  <si>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</si>
  <si>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</si>
  <si>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</si>
  <si>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</si>
  <si>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</si>
  <si>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</si>
  <si>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</si>
  <si>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</si>
  <si>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</si>
  <si>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</si>
  <si>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</si>
  <si>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</si>
  <si>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2012999</t>
  </si>
  <si>
    <t>其他群众团体事务支出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</si>
  <si>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</si>
  <si>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</si>
  <si>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</si>
  <si>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</si>
  <si>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</si>
  <si>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</si>
  <si>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</si>
  <si>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</si>
  <si>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</si>
  <si>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</si>
  <si>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</si>
  <si>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</si>
  <si>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</si>
  <si>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</si>
  <si>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</si>
  <si>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</si>
  <si>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</si>
  <si>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</si>
  <si>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</si>
  <si>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</si>
  <si>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</si>
  <si>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</si>
  <si>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</si>
  <si>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</si>
  <si>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一般公共预算财政拨款支出表</t>
  </si>
  <si>
    <t>填报单位名称： 共青团大武口区委员会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</si>
  <si>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</si>
  <si>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</si>
  <si>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</si>
  <si>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</si>
  <si>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</si>
  <si>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</si>
  <si>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</si>
  <si>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</si>
  <si>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</si>
  <si>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</si>
  <si>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一般公共部门预算基本支出表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</si>
  <si>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</si>
  <si>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</si>
  <si>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</si>
  <si>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</si>
  <si>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</si>
  <si>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</si>
  <si>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　301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</si>
  <si>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</si>
  <si>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</si>
  <si>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</si>
  <si>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</si>
  <si>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</si>
  <si>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</si>
  <si>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</si>
  <si>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</si>
  <si>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</si>
  <si>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</si>
  <si>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</si>
  <si>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</si>
  <si>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</si>
  <si>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</si>
  <si>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</si>
  <si>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30113</t>
  </si>
  <si>
    <t>　　30114</t>
  </si>
  <si>
    <t>医疗费</t>
  </si>
  <si>
    <t>　302</t>
  </si>
  <si>
    <t>商品和服务支出</t>
  </si>
  <si>
    <t>　　30201</t>
  </si>
  <si>
    <t>办公费</t>
  </si>
  <si>
    <t>　　30207</t>
  </si>
  <si>
    <t>邮电费</t>
  </si>
  <si>
    <t>　　30228</t>
  </si>
  <si>
    <t>工会经费</t>
  </si>
  <si>
    <t>　　30239</t>
  </si>
  <si>
    <t>其他交通费用</t>
  </si>
  <si>
    <t>　303</t>
  </si>
  <si>
    <t>对个人和家庭的补助</t>
  </si>
  <si>
    <t>　　30399</t>
  </si>
  <si>
    <t>其他对个人和家庭的补助</t>
  </si>
  <si>
    <t>一般公共预算“三公经费”支出表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</si>
  <si>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</si>
  <si>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</si>
  <si>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</si>
  <si>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</si>
  <si>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</si>
  <si>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</si>
  <si>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</si>
  <si>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</si>
  <si>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</si>
  <si>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共青团大武口区委员会</t>
  </si>
  <si>
    <t>政府性基金预算财政拨款支出表</t>
  </si>
  <si>
    <t>2019年
执行数
（决算数）</t>
  </si>
  <si>
    <t>2020年预算数与2019年执行数（决算数）</t>
  </si>
  <si>
    <t>支出功能分类科目编码</t>
  </si>
  <si>
    <r>
      <t>增减</t>
    </r>
    <r>
      <rPr>
        <b/>
        <sz val="9"/>
        <color indexed="8"/>
        <rFont val="Calibri"/>
        <family val="2"/>
      </rPr>
      <t>%</t>
    </r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</si>
  <si>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</si>
  <si>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</si>
  <si>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</si>
  <si>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</si>
  <si>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</si>
  <si>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</si>
  <si>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</si>
  <si>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</si>
  <si>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</si>
  <si>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</si>
  <si>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</si>
  <si>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</si>
  <si>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</si>
  <si>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</si>
  <si>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</si>
  <si>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</si>
  <si>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</si>
  <si>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</si>
  <si>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</si>
  <si>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</si>
  <si>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</si>
  <si>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</si>
  <si>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</si>
  <si>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</si>
  <si>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</si>
  <si>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</si>
  <si>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</si>
  <si>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</si>
  <si>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</si>
  <si>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</si>
  <si>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</si>
  <si>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</si>
  <si>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</si>
  <si>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</si>
  <si>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</si>
  <si>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</si>
  <si>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</si>
  <si>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</si>
  <si>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</si>
  <si>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</si>
  <si>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</si>
  <si>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</si>
  <si>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</si>
  <si>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</si>
  <si>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</si>
  <si>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</si>
  <si>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</si>
  <si>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</si>
  <si>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</si>
  <si>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</si>
  <si>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</si>
  <si>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</si>
  <si>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</si>
  <si>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填报单位名称：共青团大武口区委员会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</si>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</sst>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#,##0.00_ "/>
    <numFmt numFmtId="183" formatCode="0_);[Red]\(0\)"/>
    <numFmt numFmtId="184" formatCode="#,##0;[Red]#,##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Calibri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color indexed="8"/>
      <name val="DengXian"/>
      <family val="2"/>
    </font>
    <font>
      <sz val="12"/>
      <color indexed="9"/>
      <name val="DengXian"/>
      <family val="2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DengXian"/>
      <family val="2"/>
    </font>
    <font>
      <u val="single"/>
      <sz val="11"/>
      <color indexed="61"/>
      <name val="DengXian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9"/>
      <color indexed="8"/>
      <name val="Courier New"/>
      <family val="3"/>
    </font>
    <font>
      <sz val="12"/>
      <color theme="1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sz val="12"/>
      <color theme="0"/>
      <name val="DengXian"/>
      <family val="2"/>
    </font>
    <font>
      <sz val="9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46" fillId="3" borderId="0" applyNumberFormat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6" fillId="12" borderId="0" applyNumberFormat="0" applyBorder="0" applyAlignment="0" applyProtection="0"/>
    <xf numFmtId="0" fontId="36" fillId="0" borderId="5" applyNumberFormat="0" applyFill="0" applyAlignment="0" applyProtection="0"/>
    <xf numFmtId="0" fontId="46" fillId="13" borderId="0" applyNumberFormat="0" applyBorder="0" applyAlignment="0" applyProtection="0"/>
    <xf numFmtId="0" fontId="31" fillId="9" borderId="6" applyNumberFormat="0" applyAlignment="0" applyProtection="0"/>
    <xf numFmtId="0" fontId="24" fillId="14" borderId="0" applyNumberFormat="0" applyBorder="0" applyAlignment="0" applyProtection="0"/>
    <xf numFmtId="0" fontId="42" fillId="9" borderId="1" applyNumberFormat="0" applyAlignment="0" applyProtection="0"/>
    <xf numFmtId="0" fontId="44" fillId="15" borderId="7" applyNumberFormat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33" fillId="0" borderId="8" applyNumberFormat="0" applyFill="0" applyAlignment="0" applyProtection="0"/>
    <xf numFmtId="0" fontId="30" fillId="0" borderId="9" applyNumberFormat="0" applyFill="0" applyAlignment="0" applyProtection="0"/>
    <xf numFmtId="0" fontId="24" fillId="18" borderId="0" applyNumberFormat="0" applyBorder="0" applyAlignment="0" applyProtection="0"/>
    <xf numFmtId="0" fontId="43" fillId="19" borderId="0" applyNumberFormat="0" applyBorder="0" applyAlignment="0" applyProtection="0"/>
    <xf numFmtId="0" fontId="41" fillId="14" borderId="0" applyNumberFormat="0" applyBorder="0" applyAlignment="0" applyProtection="0"/>
    <xf numFmtId="0" fontId="25" fillId="20" borderId="0" applyNumberFormat="0" applyBorder="0" applyAlignment="0" applyProtection="0"/>
    <xf numFmtId="0" fontId="46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5" fillId="18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5" fillId="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4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24" fillId="2" borderId="0" applyNumberFormat="0" applyBorder="0" applyAlignment="0" applyProtection="0"/>
    <xf numFmtId="0" fontId="46" fillId="34" borderId="0" applyNumberFormat="0" applyBorder="0" applyAlignment="0" applyProtection="0"/>
    <xf numFmtId="0" fontId="49" fillId="35" borderId="0" applyNumberFormat="0" applyBorder="0" applyAlignment="0" applyProtection="0"/>
    <xf numFmtId="0" fontId="46" fillId="36" borderId="0" applyNumberFormat="0" applyBorder="0" applyAlignment="0" applyProtection="0"/>
    <xf numFmtId="0" fontId="24" fillId="37" borderId="0" applyNumberFormat="0" applyBorder="0" applyAlignment="0" applyProtection="0"/>
    <xf numFmtId="0" fontId="46" fillId="38" borderId="0" applyNumberFormat="0" applyBorder="0" applyAlignment="0" applyProtection="0"/>
    <xf numFmtId="0" fontId="24" fillId="7" borderId="0" applyNumberFormat="0" applyBorder="0" applyAlignment="0" applyProtection="0"/>
    <xf numFmtId="0" fontId="25" fillId="3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40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84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82" fontId="7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82" fontId="8" fillId="0" borderId="13" xfId="0" applyNumberFormat="1" applyFont="1" applyBorder="1" applyAlignment="1" applyProtection="1">
      <alignment horizontal="center" vertical="center" wrapText="1"/>
      <protection/>
    </xf>
    <xf numFmtId="0" fontId="8" fillId="9" borderId="13" xfId="0" applyFont="1" applyFill="1" applyBorder="1" applyAlignment="1" applyProtection="1">
      <alignment horizontal="center" vertical="center" wrapText="1"/>
      <protection/>
    </xf>
    <xf numFmtId="182" fontId="8" fillId="9" borderId="13" xfId="0" applyNumberFormat="1" applyFont="1" applyFill="1" applyBorder="1" applyAlignment="1" applyProtection="1">
      <alignment horizontal="center" vertical="center" wrapText="1"/>
      <protection/>
    </xf>
    <xf numFmtId="182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8" fillId="15" borderId="13" xfId="0" applyFont="1" applyFill="1" applyBorder="1" applyAlignment="1" applyProtection="1">
      <alignment horizontal="center" vertical="center" wrapText="1"/>
      <protection/>
    </xf>
    <xf numFmtId="182" fontId="8" fillId="15" borderId="13" xfId="0" applyNumberFormat="1" applyFont="1" applyFill="1" applyBorder="1" applyAlignment="1" applyProtection="1">
      <alignment horizontal="center" vertical="center" wrapText="1"/>
      <protection/>
    </xf>
    <xf numFmtId="182" fontId="8" fillId="15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81" fontId="7" fillId="37" borderId="11" xfId="0" applyNumberFormat="1" applyFont="1" applyFill="1" applyBorder="1" applyAlignment="1" applyProtection="1">
      <alignment horizontal="center" vertical="center"/>
      <protection/>
    </xf>
    <xf numFmtId="9" fontId="7" fillId="37" borderId="11" xfId="0" applyNumberFormat="1" applyFont="1" applyFill="1" applyBorder="1" applyAlignment="1" applyProtection="1">
      <alignment horizontal="center" vertical="center"/>
      <protection/>
    </xf>
    <xf numFmtId="9" fontId="8" fillId="0" borderId="11" xfId="0" applyNumberFormat="1" applyFont="1" applyBorder="1" applyAlignment="1" applyProtection="1">
      <alignment horizontal="center" vertical="center"/>
      <protection/>
    </xf>
    <xf numFmtId="9" fontId="8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18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8" fillId="11" borderId="11" xfId="0" applyFont="1" applyFill="1" applyBorder="1" applyAlignment="1" applyProtection="1">
      <alignment horizontal="center" vertical="center"/>
      <protection/>
    </xf>
    <xf numFmtId="181" fontId="8" fillId="11" borderId="11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49" fontId="12" fillId="0" borderId="11" xfId="84" applyNumberFormat="1" applyFont="1" applyFill="1" applyBorder="1" applyAlignment="1" applyProtection="1">
      <alignment horizontal="center" vertical="center"/>
      <protection/>
    </xf>
    <xf numFmtId="49" fontId="4" fillId="37" borderId="11" xfId="84" applyNumberFormat="1" applyFont="1" applyFill="1" applyBorder="1" applyAlignment="1" applyProtection="1">
      <alignment horizontal="center" vertical="center"/>
      <protection/>
    </xf>
    <xf numFmtId="3" fontId="4" fillId="37" borderId="11" xfId="84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83" fontId="21" fillId="0" borderId="11" xfId="0" applyNumberFormat="1" applyFont="1" applyBorder="1" applyAlignment="1" applyProtection="1">
      <alignment horizontal="center" vertical="center"/>
      <protection/>
    </xf>
    <xf numFmtId="38" fontId="21" fillId="0" borderId="11" xfId="0" applyNumberFormat="1" applyFont="1" applyBorder="1" applyAlignment="1" applyProtection="1">
      <alignment horizontal="center" vertical="center"/>
      <protection/>
    </xf>
    <xf numFmtId="181" fontId="21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49" fontId="7" fillId="9" borderId="11" xfId="0" applyNumberFormat="1" applyFont="1" applyFill="1" applyBorder="1" applyAlignment="1" applyProtection="1">
      <alignment horizontal="center" vertical="center"/>
      <protection/>
    </xf>
    <xf numFmtId="3" fontId="7" fillId="9" borderId="11" xfId="0" applyNumberFormat="1" applyFont="1" applyFill="1" applyBorder="1" applyAlignment="1" applyProtection="1">
      <alignment horizontal="center" vertical="center" wrapText="1"/>
      <protection/>
    </xf>
    <xf numFmtId="181" fontId="8" fillId="9" borderId="11" xfId="0" applyNumberFormat="1" applyFont="1" applyFill="1" applyBorder="1" applyAlignment="1" applyProtection="1">
      <alignment horizontal="center" vertical="center"/>
      <protection/>
    </xf>
    <xf numFmtId="10" fontId="8" fillId="9" borderId="11" xfId="0" applyNumberFormat="1" applyFont="1" applyFill="1" applyBorder="1" applyAlignment="1" applyProtection="1">
      <alignment horizontal="center" vertical="center"/>
      <protection/>
    </xf>
    <xf numFmtId="10" fontId="8" fillId="0" borderId="11" xfId="0" applyNumberFormat="1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center" vertical="center"/>
      <protection/>
    </xf>
    <xf numFmtId="181" fontId="8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center"/>
      <protection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181" fontId="50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9" borderId="13" xfId="0" applyFont="1" applyFill="1" applyBorder="1" applyAlignment="1" applyProtection="1">
      <alignment horizontal="center" vertical="center"/>
      <protection/>
    </xf>
    <xf numFmtId="4" fontId="8" fillId="9" borderId="13" xfId="0" applyNumberFormat="1" applyFont="1" applyFill="1" applyBorder="1" applyAlignment="1" applyProtection="1">
      <alignment horizontal="center" vertical="center" wrapText="1"/>
      <protection/>
    </xf>
    <xf numFmtId="0" fontId="8" fillId="9" borderId="13" xfId="0" applyFont="1" applyFill="1" applyBorder="1" applyAlignment="1" applyProtection="1">
      <alignment horizontal="center" vertical="center"/>
      <protection/>
    </xf>
    <xf numFmtId="181" fontId="23" fillId="9" borderId="13" xfId="0" applyNumberFormat="1" applyFont="1" applyFill="1" applyBorder="1" applyAlignment="1" applyProtection="1">
      <alignment horizontal="center" vertical="center"/>
      <protection/>
    </xf>
    <xf numFmtId="181" fontId="8" fillId="9" borderId="13" xfId="0" applyNumberFormat="1" applyFont="1" applyFill="1" applyBorder="1" applyAlignment="1" applyProtection="1">
      <alignment horizontal="center" vertical="center"/>
      <protection/>
    </xf>
    <xf numFmtId="181" fontId="23" fillId="0" borderId="13" xfId="0" applyNumberFormat="1" applyFont="1" applyFill="1" applyBorder="1" applyAlignment="1" applyProtection="1">
      <alignment horizontal="center" vertical="center"/>
      <protection/>
    </xf>
    <xf numFmtId="181" fontId="8" fillId="0" borderId="13" xfId="0" applyNumberFormat="1" applyFont="1" applyFill="1" applyBorder="1" applyAlignment="1" applyProtection="1">
      <alignment horizontal="center" vertical="center"/>
      <protection/>
    </xf>
    <xf numFmtId="181" fontId="8" fillId="37" borderId="13" xfId="0" applyNumberFormat="1" applyFont="1" applyFill="1" applyBorder="1" applyAlignment="1" applyProtection="1">
      <alignment horizontal="center" vertical="center"/>
      <protection/>
    </xf>
    <xf numFmtId="181" fontId="23" fillId="37" borderId="13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84" fontId="8" fillId="9" borderId="13" xfId="0" applyNumberFormat="1" applyFont="1" applyFill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37" borderId="13" xfId="0" applyNumberFormat="1" applyFont="1" applyFill="1" applyBorder="1" applyAlignment="1" applyProtection="1">
      <alignment horizontal="center" vertical="center"/>
      <protection/>
    </xf>
    <xf numFmtId="184" fontId="8" fillId="0" borderId="13" xfId="0" applyNumberFormat="1" applyFont="1" applyFill="1" applyBorder="1" applyAlignment="1" applyProtection="1">
      <alignment horizontal="center" vertical="center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5" xfId="84"/>
    <cellStyle name="着色 3" xfId="85"/>
    <cellStyle name="着色 4" xfId="86"/>
    <cellStyle name="着色 6" xfId="8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7" zoomScaleNormal="157" workbookViewId="0" topLeftCell="A1">
      <selection activeCell="C10" sqref="C10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3" customWidth="1"/>
    <col min="5" max="5" width="15.140625" style="3" customWidth="1"/>
    <col min="6" max="6" width="14.7109375" style="1" customWidth="1"/>
    <col min="7" max="7" width="9.140625" style="0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16" t="s">
        <v>1</v>
      </c>
      <c r="B2" s="116"/>
      <c r="C2" s="117"/>
      <c r="D2" s="118"/>
      <c r="E2" s="117"/>
      <c r="F2" s="119" t="s">
        <v>2</v>
      </c>
    </row>
    <row r="3" spans="1:6" s="1" customFormat="1" ht="19.5" customHeight="1">
      <c r="A3" s="120" t="s">
        <v>3</v>
      </c>
      <c r="B3" s="120"/>
      <c r="C3" s="120" t="s">
        <v>4</v>
      </c>
      <c r="D3" s="120"/>
      <c r="E3" s="120"/>
      <c r="F3" s="120"/>
    </row>
    <row r="4" spans="1:6" s="1" customFormat="1" ht="24" customHeight="1">
      <c r="A4" s="121" t="s">
        <v>5</v>
      </c>
      <c r="B4" s="121" t="s">
        <v>6</v>
      </c>
      <c r="C4" s="121" t="s">
        <v>7</v>
      </c>
      <c r="D4" s="121" t="s">
        <v>6</v>
      </c>
      <c r="E4" s="122" t="s">
        <v>8</v>
      </c>
      <c r="F4" s="122" t="s">
        <v>9</v>
      </c>
    </row>
    <row r="5" spans="1:6" s="1" customFormat="1" ht="24" customHeight="1">
      <c r="A5" s="123" t="s">
        <v>10</v>
      </c>
      <c r="B5" s="124">
        <f>B6</f>
        <v>2619113</v>
      </c>
      <c r="C5" s="123" t="s">
        <v>11</v>
      </c>
      <c r="D5" s="125">
        <f>SUM(D6:D34)</f>
        <v>2619113</v>
      </c>
      <c r="E5" s="125">
        <f>SUM(E6:E34)</f>
        <v>2619113</v>
      </c>
      <c r="F5" s="125">
        <f>SUM(F6:F34)</f>
        <v>0</v>
      </c>
    </row>
    <row r="6" spans="1:6" s="1" customFormat="1" ht="19.5" customHeight="1">
      <c r="A6" s="72" t="s">
        <v>12</v>
      </c>
      <c r="B6" s="126">
        <f>B7+B8</f>
        <v>2619113</v>
      </c>
      <c r="C6" s="72" t="s">
        <v>13</v>
      </c>
      <c r="D6" s="127">
        <f>E6</f>
        <v>2560804</v>
      </c>
      <c r="E6" s="19">
        <v>2560804</v>
      </c>
      <c r="F6" s="128">
        <v>0</v>
      </c>
    </row>
    <row r="7" spans="1:6" s="1" customFormat="1" ht="19.5" customHeight="1">
      <c r="A7" s="72" t="s">
        <v>14</v>
      </c>
      <c r="B7" s="126">
        <v>2619113</v>
      </c>
      <c r="C7" s="72" t="s">
        <v>15</v>
      </c>
      <c r="D7" s="127">
        <v>0</v>
      </c>
      <c r="E7" s="127">
        <v>0</v>
      </c>
      <c r="F7" s="128">
        <v>0</v>
      </c>
    </row>
    <row r="8" spans="1:6" s="1" customFormat="1" ht="19.5" customHeight="1">
      <c r="A8" s="72" t="s">
        <v>16</v>
      </c>
      <c r="B8" s="129">
        <v>0</v>
      </c>
      <c r="C8" s="72" t="s">
        <v>17</v>
      </c>
      <c r="D8" s="127">
        <v>0</v>
      </c>
      <c r="E8" s="127">
        <v>0</v>
      </c>
      <c r="F8" s="128">
        <v>0</v>
      </c>
    </row>
    <row r="9" spans="1:6" s="1" customFormat="1" ht="19.5" customHeight="1">
      <c r="A9" s="130"/>
      <c r="B9" s="131"/>
      <c r="C9" s="72" t="s">
        <v>18</v>
      </c>
      <c r="D9" s="127">
        <v>0</v>
      </c>
      <c r="E9" s="127">
        <v>0</v>
      </c>
      <c r="F9" s="128">
        <v>0</v>
      </c>
    </row>
    <row r="10" spans="1:6" s="1" customFormat="1" ht="19.5" customHeight="1">
      <c r="A10" s="130"/>
      <c r="B10" s="132"/>
      <c r="C10" s="72" t="s">
        <v>19</v>
      </c>
      <c r="D10" s="127">
        <v>0</v>
      </c>
      <c r="E10" s="127">
        <v>0</v>
      </c>
      <c r="F10" s="128">
        <v>0</v>
      </c>
    </row>
    <row r="11" spans="1:6" s="1" customFormat="1" ht="19.5" customHeight="1">
      <c r="A11" s="130"/>
      <c r="B11" s="132"/>
      <c r="C11" s="72" t="s">
        <v>20</v>
      </c>
      <c r="D11" s="127">
        <v>0</v>
      </c>
      <c r="E11" s="127">
        <v>0</v>
      </c>
      <c r="F11" s="128">
        <v>0</v>
      </c>
    </row>
    <row r="12" spans="1:6" s="1" customFormat="1" ht="19.5" customHeight="1">
      <c r="A12" s="130"/>
      <c r="B12" s="132"/>
      <c r="C12" s="72" t="s">
        <v>21</v>
      </c>
      <c r="D12" s="127">
        <v>0</v>
      </c>
      <c r="E12" s="127">
        <v>0</v>
      </c>
      <c r="F12" s="128">
        <v>0</v>
      </c>
    </row>
    <row r="13" spans="1:6" s="1" customFormat="1" ht="19.5" customHeight="1">
      <c r="A13" s="130"/>
      <c r="B13" s="132"/>
      <c r="C13" s="72" t="s">
        <v>22</v>
      </c>
      <c r="D13" s="127">
        <f>E13</f>
        <v>19611</v>
      </c>
      <c r="E13" s="127">
        <v>19611</v>
      </c>
      <c r="F13" s="128">
        <v>0</v>
      </c>
    </row>
    <row r="14" spans="1:6" s="1" customFormat="1" ht="19.5" customHeight="1">
      <c r="A14" s="130"/>
      <c r="B14" s="132"/>
      <c r="C14" s="72" t="s">
        <v>23</v>
      </c>
      <c r="D14" s="127">
        <v>0</v>
      </c>
      <c r="E14" s="127">
        <v>0</v>
      </c>
      <c r="F14" s="128">
        <v>0</v>
      </c>
    </row>
    <row r="15" spans="1:6" s="1" customFormat="1" ht="19.5" customHeight="1">
      <c r="A15" s="130"/>
      <c r="B15" s="132"/>
      <c r="C15" s="72" t="s">
        <v>24</v>
      </c>
      <c r="D15" s="127">
        <f>E15</f>
        <v>13937</v>
      </c>
      <c r="E15" s="127">
        <v>13937</v>
      </c>
      <c r="F15" s="128">
        <v>0</v>
      </c>
    </row>
    <row r="16" spans="1:6" s="1" customFormat="1" ht="19.5" customHeight="1">
      <c r="A16" s="130"/>
      <c r="B16" s="132"/>
      <c r="C16" s="72" t="s">
        <v>25</v>
      </c>
      <c r="D16" s="127">
        <v>0</v>
      </c>
      <c r="E16" s="127">
        <v>0</v>
      </c>
      <c r="F16" s="128">
        <v>0</v>
      </c>
    </row>
    <row r="17" spans="1:6" s="1" customFormat="1" ht="19.5" customHeight="1">
      <c r="A17" s="130"/>
      <c r="B17" s="132"/>
      <c r="C17" s="72" t="s">
        <v>26</v>
      </c>
      <c r="D17" s="127">
        <v>0</v>
      </c>
      <c r="E17" s="127">
        <v>0</v>
      </c>
      <c r="F17" s="128">
        <v>0</v>
      </c>
    </row>
    <row r="18" spans="1:6" s="1" customFormat="1" ht="19.5" customHeight="1">
      <c r="A18" s="133"/>
      <c r="B18" s="129"/>
      <c r="C18" s="72" t="s">
        <v>27</v>
      </c>
      <c r="D18" s="127">
        <v>0</v>
      </c>
      <c r="E18" s="127">
        <v>0</v>
      </c>
      <c r="F18" s="128">
        <v>0</v>
      </c>
    </row>
    <row r="19" spans="1:6" s="1" customFormat="1" ht="19.5" customHeight="1">
      <c r="A19" s="130"/>
      <c r="B19" s="132"/>
      <c r="C19" s="72" t="s">
        <v>28</v>
      </c>
      <c r="D19" s="127">
        <v>0</v>
      </c>
      <c r="E19" s="127">
        <v>0</v>
      </c>
      <c r="F19" s="128">
        <v>0</v>
      </c>
    </row>
    <row r="20" spans="1:6" s="1" customFormat="1" ht="19.5" customHeight="1">
      <c r="A20" s="130"/>
      <c r="B20" s="129"/>
      <c r="C20" s="72" t="s">
        <v>29</v>
      </c>
      <c r="D20" s="127">
        <v>0</v>
      </c>
      <c r="E20" s="127">
        <v>0</v>
      </c>
      <c r="F20" s="128">
        <v>0</v>
      </c>
    </row>
    <row r="21" spans="1:6" s="1" customFormat="1" ht="19.5" customHeight="1">
      <c r="A21" s="133"/>
      <c r="B21" s="132"/>
      <c r="C21" s="72" t="s">
        <v>30</v>
      </c>
      <c r="D21" s="127">
        <v>0</v>
      </c>
      <c r="E21" s="127">
        <v>0</v>
      </c>
      <c r="F21" s="128">
        <v>0</v>
      </c>
    </row>
    <row r="22" spans="1:6" s="1" customFormat="1" ht="19.5" customHeight="1">
      <c r="A22" s="130"/>
      <c r="B22" s="132"/>
      <c r="C22" s="72" t="s">
        <v>31</v>
      </c>
      <c r="D22" s="127">
        <v>0</v>
      </c>
      <c r="E22" s="127">
        <v>0</v>
      </c>
      <c r="F22" s="128">
        <v>0</v>
      </c>
    </row>
    <row r="23" spans="1:6" s="1" customFormat="1" ht="19.5" customHeight="1">
      <c r="A23" s="130"/>
      <c r="B23" s="132"/>
      <c r="C23" s="72" t="s">
        <v>32</v>
      </c>
      <c r="D23" s="127">
        <v>0</v>
      </c>
      <c r="E23" s="127">
        <v>0</v>
      </c>
      <c r="F23" s="128">
        <v>0</v>
      </c>
    </row>
    <row r="24" spans="1:6" s="1" customFormat="1" ht="19.5" customHeight="1">
      <c r="A24" s="130"/>
      <c r="B24" s="132"/>
      <c r="C24" s="72" t="s">
        <v>33</v>
      </c>
      <c r="D24" s="127">
        <v>0</v>
      </c>
      <c r="E24" s="127">
        <v>0</v>
      </c>
      <c r="F24" s="128">
        <v>0</v>
      </c>
    </row>
    <row r="25" spans="1:6" s="1" customFormat="1" ht="19.5" customHeight="1">
      <c r="A25" s="130"/>
      <c r="B25" s="132"/>
      <c r="C25" s="72" t="s">
        <v>34</v>
      </c>
      <c r="D25" s="127">
        <f>E25</f>
        <v>24761</v>
      </c>
      <c r="E25" s="127">
        <v>24761</v>
      </c>
      <c r="F25" s="128">
        <v>0</v>
      </c>
    </row>
    <row r="26" spans="1:6" s="1" customFormat="1" ht="19.5" customHeight="1">
      <c r="A26" s="130"/>
      <c r="B26" s="132"/>
      <c r="C26" s="72" t="s">
        <v>35</v>
      </c>
      <c r="D26" s="127">
        <v>0</v>
      </c>
      <c r="E26" s="127">
        <v>0</v>
      </c>
      <c r="F26" s="128">
        <v>0</v>
      </c>
    </row>
    <row r="27" spans="1:6" s="1" customFormat="1" ht="19.5" customHeight="1">
      <c r="A27" s="130"/>
      <c r="B27" s="132"/>
      <c r="C27" s="72" t="s">
        <v>36</v>
      </c>
      <c r="D27" s="127">
        <v>0</v>
      </c>
      <c r="E27" s="127">
        <v>0</v>
      </c>
      <c r="F27" s="128">
        <v>0</v>
      </c>
    </row>
    <row r="28" spans="1:6" s="1" customFormat="1" ht="19.5" customHeight="1">
      <c r="A28" s="130"/>
      <c r="B28" s="132"/>
      <c r="C28" s="72" t="s">
        <v>37</v>
      </c>
      <c r="D28" s="127">
        <v>0</v>
      </c>
      <c r="E28" s="127">
        <v>0</v>
      </c>
      <c r="F28" s="128">
        <v>0</v>
      </c>
    </row>
    <row r="29" spans="1:6" s="1" customFormat="1" ht="19.5" customHeight="1">
      <c r="A29" s="130"/>
      <c r="B29" s="132"/>
      <c r="C29" s="72" t="s">
        <v>38</v>
      </c>
      <c r="D29" s="127">
        <v>0</v>
      </c>
      <c r="E29" s="127">
        <v>0</v>
      </c>
      <c r="F29" s="128">
        <v>0</v>
      </c>
    </row>
    <row r="30" spans="1:6" s="1" customFormat="1" ht="19.5" customHeight="1">
      <c r="A30" s="130"/>
      <c r="B30" s="132"/>
      <c r="C30" s="72" t="s">
        <v>39</v>
      </c>
      <c r="D30" s="127">
        <v>0</v>
      </c>
      <c r="E30" s="127">
        <v>0</v>
      </c>
      <c r="F30" s="128">
        <v>0</v>
      </c>
    </row>
    <row r="31" spans="1:6" s="1" customFormat="1" ht="19.5" customHeight="1">
      <c r="A31" s="130"/>
      <c r="B31" s="132"/>
      <c r="C31" s="72" t="s">
        <v>40</v>
      </c>
      <c r="D31" s="127">
        <v>0</v>
      </c>
      <c r="E31" s="127">
        <v>0</v>
      </c>
      <c r="F31" s="128">
        <v>0</v>
      </c>
    </row>
    <row r="32" spans="1:6" s="1" customFormat="1" ht="19.5" customHeight="1">
      <c r="A32" s="130"/>
      <c r="B32" s="132"/>
      <c r="C32" s="72" t="s">
        <v>41</v>
      </c>
      <c r="D32" s="127">
        <v>0</v>
      </c>
      <c r="E32" s="127">
        <v>0</v>
      </c>
      <c r="F32" s="128">
        <v>0</v>
      </c>
    </row>
    <row r="33" spans="1:6" s="1" customFormat="1" ht="19.5" customHeight="1">
      <c r="A33" s="130"/>
      <c r="B33" s="132"/>
      <c r="C33" s="72" t="s">
        <v>42</v>
      </c>
      <c r="D33" s="127">
        <v>0</v>
      </c>
      <c r="E33" s="127">
        <v>0</v>
      </c>
      <c r="F33" s="128">
        <v>0</v>
      </c>
    </row>
    <row r="34" spans="1:6" s="1" customFormat="1" ht="19.5" customHeight="1">
      <c r="A34" s="130"/>
      <c r="B34" s="132"/>
      <c r="C34" s="72" t="s">
        <v>43</v>
      </c>
      <c r="D34" s="127">
        <v>0</v>
      </c>
      <c r="E34" s="127">
        <v>0</v>
      </c>
      <c r="F34" s="128">
        <v>0</v>
      </c>
    </row>
    <row r="35" spans="1:6" s="1" customFormat="1" ht="19.5" customHeight="1">
      <c r="A35" s="134"/>
      <c r="B35" s="126"/>
      <c r="C35" s="135"/>
      <c r="D35" s="127"/>
      <c r="E35" s="127"/>
      <c r="F35" s="127"/>
    </row>
    <row r="36" spans="1:6" s="1" customFormat="1" ht="19.5" customHeight="1">
      <c r="A36" s="123" t="s">
        <v>44</v>
      </c>
      <c r="B36" s="124">
        <f>B37+B38</f>
        <v>96970.18</v>
      </c>
      <c r="C36" s="123" t="s">
        <v>45</v>
      </c>
      <c r="D36" s="136">
        <f>D37+D38</f>
        <v>96970.18</v>
      </c>
      <c r="E36" s="136">
        <f>E37+E38</f>
        <v>96970.18</v>
      </c>
      <c r="F36" s="136">
        <f>F37+F38</f>
        <v>0</v>
      </c>
    </row>
    <row r="37" spans="1:6" s="1" customFormat="1" ht="19.5" customHeight="1">
      <c r="A37" s="72" t="s">
        <v>14</v>
      </c>
      <c r="B37" s="51">
        <v>96970.18</v>
      </c>
      <c r="C37" s="72" t="s">
        <v>14</v>
      </c>
      <c r="D37" s="51">
        <v>96970.18</v>
      </c>
      <c r="E37" s="51">
        <v>96970.18</v>
      </c>
      <c r="F37" s="137">
        <v>0</v>
      </c>
    </row>
    <row r="38" spans="1:6" s="1" customFormat="1" ht="19.5" customHeight="1">
      <c r="A38" s="72" t="s">
        <v>16</v>
      </c>
      <c r="B38" s="129">
        <v>0</v>
      </c>
      <c r="C38" s="72" t="s">
        <v>16</v>
      </c>
      <c r="D38" s="137">
        <v>0</v>
      </c>
      <c r="E38" s="137">
        <v>0</v>
      </c>
      <c r="F38" s="138">
        <v>0</v>
      </c>
    </row>
    <row r="39" spans="1:6" s="1" customFormat="1" ht="19.5" customHeight="1">
      <c r="A39" s="120" t="s">
        <v>46</v>
      </c>
      <c r="B39" s="126">
        <f>B5+B36</f>
        <v>2716083.18</v>
      </c>
      <c r="C39" s="120" t="s">
        <v>47</v>
      </c>
      <c r="D39" s="139">
        <f>D5+D36</f>
        <v>2716083.18</v>
      </c>
      <c r="E39" s="139">
        <f>E5+E36</f>
        <v>2716083.18</v>
      </c>
      <c r="F39" s="138">
        <f>F5+F36</f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19" zoomScaleNormal="119" workbookViewId="0" topLeftCell="A11">
      <selection activeCell="E19" sqref="E19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2812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11" t="s">
        <v>48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21.75" customHeight="1">
      <c r="A2" s="92" t="s">
        <v>49</v>
      </c>
      <c r="B2" s="92"/>
      <c r="C2" s="92"/>
      <c r="D2" s="92"/>
      <c r="E2" s="92"/>
      <c r="F2" s="92"/>
      <c r="G2" s="92"/>
      <c r="H2" s="92"/>
      <c r="I2" s="92"/>
    </row>
    <row r="3" spans="1:9" s="1" customFormat="1" ht="22.5" customHeight="1">
      <c r="A3" s="72" t="s">
        <v>50</v>
      </c>
      <c r="B3" s="72"/>
      <c r="C3" s="72" t="s">
        <v>51</v>
      </c>
      <c r="D3" s="72" t="s">
        <v>52</v>
      </c>
      <c r="E3" s="72"/>
      <c r="F3" s="72"/>
      <c r="G3" s="72"/>
      <c r="H3" s="72"/>
      <c r="I3" s="72"/>
    </row>
    <row r="4" spans="1:9" s="1" customFormat="1" ht="31.5" customHeight="1">
      <c r="A4" s="72" t="s">
        <v>53</v>
      </c>
      <c r="B4" s="72" t="s">
        <v>54</v>
      </c>
      <c r="C4" s="72"/>
      <c r="D4" s="72" t="s">
        <v>12</v>
      </c>
      <c r="E4" s="72" t="s">
        <v>55</v>
      </c>
      <c r="F4" s="50" t="s">
        <v>56</v>
      </c>
      <c r="G4" s="50" t="s">
        <v>57</v>
      </c>
      <c r="H4" s="50" t="s">
        <v>58</v>
      </c>
      <c r="I4" s="50" t="s">
        <v>59</v>
      </c>
    </row>
    <row r="5" spans="1:9" s="1" customFormat="1" ht="20.25" customHeight="1">
      <c r="A5" s="113" t="s">
        <v>60</v>
      </c>
      <c r="B5" s="113" t="s">
        <v>60</v>
      </c>
      <c r="C5" s="113">
        <v>1</v>
      </c>
      <c r="D5" s="113">
        <v>2</v>
      </c>
      <c r="E5" s="113">
        <v>3</v>
      </c>
      <c r="F5" s="113">
        <v>4</v>
      </c>
      <c r="G5" s="113">
        <v>5</v>
      </c>
      <c r="H5" s="113">
        <v>6</v>
      </c>
      <c r="I5" s="113">
        <v>7</v>
      </c>
    </row>
    <row r="6" spans="1:9" s="1" customFormat="1" ht="21" customHeight="1">
      <c r="A6" s="85" t="s">
        <v>61</v>
      </c>
      <c r="B6" s="85"/>
      <c r="C6" s="86">
        <f aca="true" t="shared" si="0" ref="C6:I6">C7+C13+C16+C21</f>
        <v>2619113</v>
      </c>
      <c r="D6" s="86">
        <f t="shared" si="0"/>
        <v>2619113</v>
      </c>
      <c r="E6" s="86">
        <f t="shared" si="0"/>
        <v>711213</v>
      </c>
      <c r="F6" s="86">
        <f t="shared" si="0"/>
        <v>0</v>
      </c>
      <c r="G6" s="86">
        <f t="shared" si="0"/>
        <v>0</v>
      </c>
      <c r="H6" s="86">
        <f t="shared" si="0"/>
        <v>1907900</v>
      </c>
      <c r="I6" s="86">
        <f t="shared" si="0"/>
        <v>0</v>
      </c>
    </row>
    <row r="7" spans="1:9" s="1" customFormat="1" ht="21" customHeight="1">
      <c r="A7" s="101">
        <v>201</v>
      </c>
      <c r="B7" s="102" t="s">
        <v>62</v>
      </c>
      <c r="C7" s="102">
        <f aca="true" t="shared" si="1" ref="C7:C12">D7</f>
        <v>2560804</v>
      </c>
      <c r="D7" s="102">
        <f>D8</f>
        <v>2560804</v>
      </c>
      <c r="E7" s="102">
        <f>E8</f>
        <v>652904</v>
      </c>
      <c r="F7" s="102">
        <v>0</v>
      </c>
      <c r="G7" s="102">
        <v>0</v>
      </c>
      <c r="H7" s="102">
        <f>H8</f>
        <v>1907900</v>
      </c>
      <c r="I7" s="102">
        <v>0</v>
      </c>
    </row>
    <row r="8" spans="1:9" s="1" customFormat="1" ht="21" customHeight="1">
      <c r="A8" s="101" t="s">
        <v>63</v>
      </c>
      <c r="B8" s="102" t="s">
        <v>64</v>
      </c>
      <c r="C8" s="102">
        <f>SUM(C9:C12)</f>
        <v>2560804</v>
      </c>
      <c r="D8" s="102">
        <f>SUM(D9:D12)</f>
        <v>2560804</v>
      </c>
      <c r="E8" s="102">
        <f>SUM(E9:E12)</f>
        <v>652904</v>
      </c>
      <c r="F8" s="102">
        <v>0</v>
      </c>
      <c r="G8" s="102">
        <v>0</v>
      </c>
      <c r="H8" s="102">
        <f>H12</f>
        <v>1907900</v>
      </c>
      <c r="I8" s="102">
        <v>0</v>
      </c>
    </row>
    <row r="9" spans="1:9" ht="24" customHeight="1">
      <c r="A9" s="114" t="s">
        <v>65</v>
      </c>
      <c r="B9" s="114" t="s">
        <v>66</v>
      </c>
      <c r="C9" s="114">
        <f t="shared" si="1"/>
        <v>184084</v>
      </c>
      <c r="D9" s="114">
        <f>E9+F9+G9+H9+I9</f>
        <v>184084</v>
      </c>
      <c r="E9" s="42">
        <v>184084</v>
      </c>
      <c r="F9" s="42">
        <v>0</v>
      </c>
      <c r="G9" s="42">
        <v>0</v>
      </c>
      <c r="H9" s="42">
        <v>0</v>
      </c>
      <c r="I9" s="42">
        <v>0</v>
      </c>
    </row>
    <row r="10" spans="1:9" ht="24" customHeight="1">
      <c r="A10" s="114" t="s">
        <v>67</v>
      </c>
      <c r="B10" s="114" t="s">
        <v>68</v>
      </c>
      <c r="C10" s="114">
        <f t="shared" si="1"/>
        <v>171900</v>
      </c>
      <c r="D10" s="114">
        <f>E10+F10+G10+H10+I10</f>
        <v>171900</v>
      </c>
      <c r="E10" s="42">
        <v>171900</v>
      </c>
      <c r="F10" s="42">
        <v>0</v>
      </c>
      <c r="G10" s="42">
        <v>0</v>
      </c>
      <c r="H10" s="42">
        <v>0</v>
      </c>
      <c r="I10" s="42">
        <v>0</v>
      </c>
    </row>
    <row r="11" spans="1:9" ht="24" customHeight="1">
      <c r="A11" s="114" t="s">
        <v>69</v>
      </c>
      <c r="B11" s="114" t="s">
        <v>70</v>
      </c>
      <c r="C11" s="114">
        <f t="shared" si="1"/>
        <v>296920</v>
      </c>
      <c r="D11" s="114">
        <f>E11+F11+G11+H11+I11</f>
        <v>296920</v>
      </c>
      <c r="E11" s="42">
        <v>296920</v>
      </c>
      <c r="F11" s="42">
        <v>0</v>
      </c>
      <c r="G11" s="42">
        <v>0</v>
      </c>
      <c r="H11" s="42">
        <v>0</v>
      </c>
      <c r="I11" s="42">
        <v>0</v>
      </c>
    </row>
    <row r="12" spans="1:9" ht="24" customHeight="1">
      <c r="A12" s="114" t="s">
        <v>69</v>
      </c>
      <c r="B12" s="114" t="s">
        <v>70</v>
      </c>
      <c r="C12" s="114">
        <f t="shared" si="1"/>
        <v>1907900</v>
      </c>
      <c r="D12" s="114">
        <f>E12+F12+G12+H12+I12</f>
        <v>1907900</v>
      </c>
      <c r="E12" s="42">
        <v>0</v>
      </c>
      <c r="F12" s="42">
        <v>0</v>
      </c>
      <c r="G12" s="42">
        <v>0</v>
      </c>
      <c r="H12" s="115">
        <v>1907900</v>
      </c>
      <c r="I12" s="42">
        <v>0</v>
      </c>
    </row>
    <row r="13" spans="1:9" ht="24" customHeight="1">
      <c r="A13" s="101" t="s">
        <v>71</v>
      </c>
      <c r="B13" s="102" t="s">
        <v>72</v>
      </c>
      <c r="C13" s="102">
        <f aca="true" t="shared" si="2" ref="C13:E14">C14</f>
        <v>19611</v>
      </c>
      <c r="D13" s="102">
        <f t="shared" si="2"/>
        <v>19611</v>
      </c>
      <c r="E13" s="102">
        <f t="shared" si="2"/>
        <v>19611</v>
      </c>
      <c r="F13" s="102">
        <v>0</v>
      </c>
      <c r="G13" s="102">
        <v>0</v>
      </c>
      <c r="H13" s="102">
        <v>0</v>
      </c>
      <c r="I13" s="102">
        <v>0</v>
      </c>
    </row>
    <row r="14" spans="1:9" ht="24" customHeight="1">
      <c r="A14" s="101" t="s">
        <v>73</v>
      </c>
      <c r="B14" s="102" t="s">
        <v>74</v>
      </c>
      <c r="C14" s="102">
        <f t="shared" si="2"/>
        <v>19611</v>
      </c>
      <c r="D14" s="102">
        <f t="shared" si="2"/>
        <v>19611</v>
      </c>
      <c r="E14" s="102">
        <f t="shared" si="2"/>
        <v>19611</v>
      </c>
      <c r="F14" s="102">
        <v>0</v>
      </c>
      <c r="G14" s="102">
        <v>0</v>
      </c>
      <c r="H14" s="102">
        <v>0</v>
      </c>
      <c r="I14" s="102">
        <v>0</v>
      </c>
    </row>
    <row r="15" spans="1:9" ht="24" customHeight="1">
      <c r="A15" s="114" t="s">
        <v>75</v>
      </c>
      <c r="B15" s="114" t="s">
        <v>76</v>
      </c>
      <c r="C15" s="114">
        <f>D15</f>
        <v>19611</v>
      </c>
      <c r="D15" s="114">
        <f>E15+F15+G15+H15+I15</f>
        <v>19611</v>
      </c>
      <c r="E15" s="42">
        <v>19611</v>
      </c>
      <c r="F15" s="42">
        <v>0</v>
      </c>
      <c r="G15" s="42">
        <v>0</v>
      </c>
      <c r="H15" s="42">
        <v>0</v>
      </c>
      <c r="I15" s="42">
        <v>0</v>
      </c>
    </row>
    <row r="16" spans="1:9" ht="24" customHeight="1">
      <c r="A16" s="101" t="s">
        <v>77</v>
      </c>
      <c r="B16" s="102" t="s">
        <v>78</v>
      </c>
      <c r="C16" s="102">
        <f>C17</f>
        <v>13937</v>
      </c>
      <c r="D16" s="102">
        <f>D17</f>
        <v>13937</v>
      </c>
      <c r="E16" s="102">
        <f>E17</f>
        <v>13937</v>
      </c>
      <c r="F16" s="102">
        <v>0</v>
      </c>
      <c r="G16" s="102">
        <v>0</v>
      </c>
      <c r="H16" s="102">
        <v>0</v>
      </c>
      <c r="I16" s="102">
        <v>0</v>
      </c>
    </row>
    <row r="17" spans="1:9" ht="24" customHeight="1">
      <c r="A17" s="101" t="s">
        <v>79</v>
      </c>
      <c r="B17" s="102" t="s">
        <v>80</v>
      </c>
      <c r="C17" s="102">
        <f>SUM(C18:C20)</f>
        <v>13937</v>
      </c>
      <c r="D17" s="102">
        <f>SUM(D18:D20)</f>
        <v>13937</v>
      </c>
      <c r="E17" s="102">
        <f>SUM(E18:E20)</f>
        <v>13937</v>
      </c>
      <c r="F17" s="102">
        <v>0</v>
      </c>
      <c r="G17" s="102">
        <v>0</v>
      </c>
      <c r="H17" s="102">
        <v>0</v>
      </c>
      <c r="I17" s="102">
        <v>0</v>
      </c>
    </row>
    <row r="18" spans="1:9" ht="24" customHeight="1">
      <c r="A18" s="114" t="s">
        <v>81</v>
      </c>
      <c r="B18" s="114" t="s">
        <v>82</v>
      </c>
      <c r="C18" s="114">
        <f>D18</f>
        <v>10786</v>
      </c>
      <c r="D18" s="114">
        <f>E18+F18+G18+H18+I18</f>
        <v>10786</v>
      </c>
      <c r="E18" s="42">
        <v>10786</v>
      </c>
      <c r="F18" s="42">
        <v>0</v>
      </c>
      <c r="G18" s="42">
        <v>0</v>
      </c>
      <c r="H18" s="42">
        <v>0</v>
      </c>
      <c r="I18" s="42">
        <v>0</v>
      </c>
    </row>
    <row r="19" spans="1:9" ht="24" customHeight="1">
      <c r="A19" s="114" t="s">
        <v>83</v>
      </c>
      <c r="B19" s="114" t="s">
        <v>84</v>
      </c>
      <c r="C19" s="114">
        <f>D19</f>
        <v>2451</v>
      </c>
      <c r="D19" s="114">
        <f>E19+F19+G19+H19+I19</f>
        <v>2451</v>
      </c>
      <c r="E19" s="42">
        <v>2451</v>
      </c>
      <c r="F19" s="42">
        <v>0</v>
      </c>
      <c r="G19" s="42">
        <v>0</v>
      </c>
      <c r="H19" s="42">
        <v>0</v>
      </c>
      <c r="I19" s="42">
        <v>0</v>
      </c>
    </row>
    <row r="20" spans="1:9" ht="24" customHeight="1">
      <c r="A20" s="114" t="s">
        <v>85</v>
      </c>
      <c r="B20" s="114" t="s">
        <v>86</v>
      </c>
      <c r="C20" s="114">
        <f>D20</f>
        <v>700</v>
      </c>
      <c r="D20" s="114">
        <f>E20+F20+G20+H20+I20</f>
        <v>700</v>
      </c>
      <c r="E20" s="106">
        <v>700</v>
      </c>
      <c r="F20" s="106">
        <v>0</v>
      </c>
      <c r="G20" s="106">
        <v>0</v>
      </c>
      <c r="H20" s="106">
        <v>0</v>
      </c>
      <c r="I20" s="106">
        <v>0</v>
      </c>
    </row>
    <row r="21" spans="1:9" ht="24" customHeight="1">
      <c r="A21" s="101" t="s">
        <v>87</v>
      </c>
      <c r="B21" s="102" t="s">
        <v>88</v>
      </c>
      <c r="C21" s="102">
        <f>C22</f>
        <v>24761</v>
      </c>
      <c r="D21" s="102">
        <f>D22</f>
        <v>24761</v>
      </c>
      <c r="E21" s="102">
        <f>E22</f>
        <v>24761</v>
      </c>
      <c r="F21" s="102">
        <v>0</v>
      </c>
      <c r="G21" s="102">
        <v>0</v>
      </c>
      <c r="H21" s="102">
        <v>0</v>
      </c>
      <c r="I21" s="102">
        <v>0</v>
      </c>
    </row>
    <row r="22" spans="1:9" ht="24" customHeight="1">
      <c r="A22" s="101" t="s">
        <v>89</v>
      </c>
      <c r="B22" s="102" t="s">
        <v>90</v>
      </c>
      <c r="C22" s="102">
        <f>SUM(C23:C24)</f>
        <v>24761</v>
      </c>
      <c r="D22" s="102">
        <f>SUM(D23:D24)</f>
        <v>24761</v>
      </c>
      <c r="E22" s="102">
        <f>SUM(E23:E24)</f>
        <v>24761</v>
      </c>
      <c r="F22" s="102">
        <v>0</v>
      </c>
      <c r="G22" s="102">
        <v>0</v>
      </c>
      <c r="H22" s="102">
        <v>0</v>
      </c>
      <c r="I22" s="102">
        <v>0</v>
      </c>
    </row>
    <row r="23" spans="1:9" ht="24" customHeight="1">
      <c r="A23" s="20" t="s">
        <v>91</v>
      </c>
      <c r="B23" s="20" t="s">
        <v>92</v>
      </c>
      <c r="C23" s="20">
        <f>D23</f>
        <v>15881</v>
      </c>
      <c r="D23" s="20">
        <f>E23+F23+G23+H23+I23</f>
        <v>15881</v>
      </c>
      <c r="E23" s="42">
        <v>15881</v>
      </c>
      <c r="F23" s="42">
        <v>0</v>
      </c>
      <c r="G23" s="42">
        <v>0</v>
      </c>
      <c r="H23" s="42">
        <v>0</v>
      </c>
      <c r="I23" s="42">
        <v>0</v>
      </c>
    </row>
    <row r="24" spans="1:9" ht="24" customHeight="1">
      <c r="A24" s="20" t="s">
        <v>93</v>
      </c>
      <c r="B24" s="20" t="s">
        <v>94</v>
      </c>
      <c r="C24" s="20">
        <f>D24</f>
        <v>8880</v>
      </c>
      <c r="D24" s="20">
        <f>E24+F24+G24+H24+I24</f>
        <v>8880</v>
      </c>
      <c r="E24" s="42">
        <v>8880</v>
      </c>
      <c r="F24" s="42">
        <v>0</v>
      </c>
      <c r="G24" s="42">
        <v>0</v>
      </c>
      <c r="H24" s="42">
        <v>0</v>
      </c>
      <c r="I24" s="42">
        <v>0</v>
      </c>
    </row>
    <row r="25" spans="1:9" ht="24" customHeight="1">
      <c r="A25" s="109"/>
      <c r="B25" s="109"/>
      <c r="C25" s="42"/>
      <c r="D25" s="42"/>
      <c r="E25" s="42"/>
      <c r="F25" s="42"/>
      <c r="G25" s="42"/>
      <c r="H25" s="42"/>
      <c r="I25" s="42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140" zoomScaleNormal="140" workbookViewId="0" topLeftCell="A1">
      <selection activeCell="D3" sqref="D3:F3"/>
    </sheetView>
  </sheetViews>
  <sheetFormatPr defaultColWidth="9.140625" defaultRowHeight="12.75" customHeight="1"/>
  <cols>
    <col min="1" max="1" width="11.00390625" style="1" customWidth="1"/>
    <col min="2" max="2" width="25.57421875" style="1" customWidth="1"/>
    <col min="3" max="4" width="17.57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0" customWidth="1"/>
  </cols>
  <sheetData>
    <row r="1" spans="1:8" s="1" customFormat="1" ht="24.75" customHeight="1">
      <c r="A1" s="8" t="s">
        <v>95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92" t="s">
        <v>96</v>
      </c>
      <c r="B2" s="92"/>
      <c r="C2" s="92"/>
      <c r="D2" s="92"/>
      <c r="E2" s="92"/>
      <c r="F2" s="92"/>
      <c r="G2" s="92"/>
      <c r="H2" s="92"/>
    </row>
    <row r="3" spans="1:8" s="1" customFormat="1" ht="25.5" customHeight="1">
      <c r="A3" s="93" t="s">
        <v>50</v>
      </c>
      <c r="B3" s="93"/>
      <c r="C3" s="93" t="s">
        <v>97</v>
      </c>
      <c r="D3" s="93" t="s">
        <v>98</v>
      </c>
      <c r="E3" s="93"/>
      <c r="F3" s="93"/>
      <c r="G3" s="39" t="s">
        <v>99</v>
      </c>
      <c r="H3" s="39"/>
    </row>
    <row r="4" spans="1:8" s="1" customFormat="1" ht="12" customHeight="1">
      <c r="A4" s="93"/>
      <c r="B4" s="93"/>
      <c r="C4" s="93"/>
      <c r="D4" s="93" t="s">
        <v>61</v>
      </c>
      <c r="E4" s="94" t="s">
        <v>100</v>
      </c>
      <c r="F4" s="93" t="s">
        <v>101</v>
      </c>
      <c r="G4" s="39" t="s">
        <v>102</v>
      </c>
      <c r="H4" s="39" t="s">
        <v>103</v>
      </c>
    </row>
    <row r="5" spans="1:8" s="1" customFormat="1" ht="15" customHeight="1">
      <c r="A5" s="95" t="s">
        <v>104</v>
      </c>
      <c r="B5" s="95" t="s">
        <v>105</v>
      </c>
      <c r="C5" s="95"/>
      <c r="D5" s="95"/>
      <c r="E5" s="94"/>
      <c r="F5" s="95"/>
      <c r="G5" s="40"/>
      <c r="H5" s="40"/>
    </row>
    <row r="6" spans="1:8" s="1" customFormat="1" ht="21.75" customHeight="1">
      <c r="A6" s="96" t="s">
        <v>60</v>
      </c>
      <c r="B6" s="96" t="s">
        <v>60</v>
      </c>
      <c r="C6" s="96" t="s">
        <v>106</v>
      </c>
      <c r="D6" s="97">
        <v>2</v>
      </c>
      <c r="E6" s="97">
        <v>3</v>
      </c>
      <c r="F6" s="97">
        <v>4</v>
      </c>
      <c r="G6" s="41">
        <v>5</v>
      </c>
      <c r="H6" s="41">
        <v>6</v>
      </c>
    </row>
    <row r="7" spans="1:8" s="1" customFormat="1" ht="21.75" customHeight="1">
      <c r="A7" s="96"/>
      <c r="B7" s="96"/>
      <c r="C7" s="98">
        <f>C8+C13+C16+C21</f>
        <v>2838697.24</v>
      </c>
      <c r="D7" s="98">
        <f>D8+D13+D16+D21</f>
        <v>2619113</v>
      </c>
      <c r="E7" s="98">
        <f>E8+E13+E16+E21</f>
        <v>242393</v>
      </c>
      <c r="F7" s="98">
        <f>F8+F13+F16+F21</f>
        <v>2376720</v>
      </c>
      <c r="G7" s="99">
        <f>G8+G13+G16+G21</f>
        <v>-219584.24000000014</v>
      </c>
      <c r="H7" s="100">
        <f aca="true" t="shared" si="0" ref="H7:H24">D7/C7-1</f>
        <v>-0.07735387800637739</v>
      </c>
    </row>
    <row r="8" spans="1:8" s="1" customFormat="1" ht="24.75" customHeight="1">
      <c r="A8" s="101">
        <v>201</v>
      </c>
      <c r="B8" s="102" t="s">
        <v>62</v>
      </c>
      <c r="C8" s="102">
        <f>C9</f>
        <v>2742413.14</v>
      </c>
      <c r="D8" s="102">
        <f>E8+F8</f>
        <v>2560804</v>
      </c>
      <c r="E8" s="102">
        <f>E9</f>
        <v>184084</v>
      </c>
      <c r="F8" s="102">
        <f>F9</f>
        <v>2376720</v>
      </c>
      <c r="G8" s="103">
        <f aca="true" t="shared" si="1" ref="G8:G24">D8-C8</f>
        <v>-181609.14000000013</v>
      </c>
      <c r="H8" s="104">
        <f t="shared" si="0"/>
        <v>-0.06622238544262526</v>
      </c>
    </row>
    <row r="9" spans="1:8" s="1" customFormat="1" ht="24.75" customHeight="1">
      <c r="A9" s="101" t="s">
        <v>63</v>
      </c>
      <c r="B9" s="102" t="s">
        <v>64</v>
      </c>
      <c r="C9" s="102">
        <f>C10+C11+C12</f>
        <v>2742413.14</v>
      </c>
      <c r="D9" s="102">
        <f>D10+D11+D12</f>
        <v>2560804</v>
      </c>
      <c r="E9" s="102">
        <f>E10</f>
        <v>184084</v>
      </c>
      <c r="F9" s="102">
        <f>F11+F12</f>
        <v>2376720</v>
      </c>
      <c r="G9" s="103">
        <f t="shared" si="1"/>
        <v>-181609.14000000013</v>
      </c>
      <c r="H9" s="104">
        <f t="shared" si="0"/>
        <v>-0.06622238544262526</v>
      </c>
    </row>
    <row r="10" spans="1:8" s="1" customFormat="1" ht="24.75" customHeight="1">
      <c r="A10" s="18" t="s">
        <v>65</v>
      </c>
      <c r="B10" s="19" t="s">
        <v>66</v>
      </c>
      <c r="C10" s="42">
        <v>342446.94</v>
      </c>
      <c r="D10" s="42">
        <f>E10+F10</f>
        <v>184084</v>
      </c>
      <c r="E10" s="42">
        <v>184084</v>
      </c>
      <c r="F10" s="42">
        <v>0</v>
      </c>
      <c r="G10" s="20">
        <f t="shared" si="1"/>
        <v>-158362.94</v>
      </c>
      <c r="H10" s="105">
        <f t="shared" si="0"/>
        <v>-0.4624451893189643</v>
      </c>
    </row>
    <row r="11" spans="1:8" s="1" customFormat="1" ht="24" customHeight="1">
      <c r="A11" s="18" t="s">
        <v>67</v>
      </c>
      <c r="B11" s="19" t="s">
        <v>68</v>
      </c>
      <c r="C11" s="42">
        <v>241552</v>
      </c>
      <c r="D11" s="42">
        <f>E11+F11</f>
        <v>171900</v>
      </c>
      <c r="E11" s="42">
        <v>0</v>
      </c>
      <c r="F11" s="106">
        <v>171900</v>
      </c>
      <c r="G11" s="20">
        <f t="shared" si="1"/>
        <v>-69652</v>
      </c>
      <c r="H11" s="105">
        <f t="shared" si="0"/>
        <v>-0.28835199046168114</v>
      </c>
    </row>
    <row r="12" spans="1:8" ht="24" customHeight="1">
      <c r="A12" s="18" t="s">
        <v>69</v>
      </c>
      <c r="B12" s="19" t="s">
        <v>70</v>
      </c>
      <c r="C12" s="42">
        <v>2158414.2</v>
      </c>
      <c r="D12" s="42">
        <f>E12+F12</f>
        <v>2204820</v>
      </c>
      <c r="E12" s="42">
        <v>0</v>
      </c>
      <c r="F12" s="106">
        <v>2204820</v>
      </c>
      <c r="G12" s="20">
        <f t="shared" si="1"/>
        <v>46405.799999999814</v>
      </c>
      <c r="H12" s="105">
        <f t="shared" si="0"/>
        <v>0.02149995121418291</v>
      </c>
    </row>
    <row r="13" spans="1:8" ht="24" customHeight="1">
      <c r="A13" s="101" t="s">
        <v>71</v>
      </c>
      <c r="B13" s="102" t="s">
        <v>72</v>
      </c>
      <c r="C13" s="102">
        <f aca="true" t="shared" si="2" ref="C13:E14">C14</f>
        <v>37831</v>
      </c>
      <c r="D13" s="102">
        <f t="shared" si="2"/>
        <v>19611</v>
      </c>
      <c r="E13" s="102">
        <f t="shared" si="2"/>
        <v>19611</v>
      </c>
      <c r="F13" s="102">
        <v>0</v>
      </c>
      <c r="G13" s="103">
        <f t="shared" si="1"/>
        <v>-18220</v>
      </c>
      <c r="H13" s="104">
        <f t="shared" si="0"/>
        <v>-0.4816156062488436</v>
      </c>
    </row>
    <row r="14" spans="1:8" ht="24" customHeight="1">
      <c r="A14" s="101" t="s">
        <v>73</v>
      </c>
      <c r="B14" s="102" t="s">
        <v>74</v>
      </c>
      <c r="C14" s="102">
        <f t="shared" si="2"/>
        <v>37831</v>
      </c>
      <c r="D14" s="102">
        <f t="shared" si="2"/>
        <v>19611</v>
      </c>
      <c r="E14" s="102">
        <f t="shared" si="2"/>
        <v>19611</v>
      </c>
      <c r="F14" s="102">
        <v>0</v>
      </c>
      <c r="G14" s="103">
        <f t="shared" si="1"/>
        <v>-18220</v>
      </c>
      <c r="H14" s="104">
        <f t="shared" si="0"/>
        <v>-0.4816156062488436</v>
      </c>
    </row>
    <row r="15" spans="1:8" ht="24" customHeight="1">
      <c r="A15" s="16" t="s">
        <v>75</v>
      </c>
      <c r="B15" s="17" t="s">
        <v>76</v>
      </c>
      <c r="C15" s="42">
        <v>37831</v>
      </c>
      <c r="D15" s="42">
        <f>E15+F15</f>
        <v>19611</v>
      </c>
      <c r="E15" s="42">
        <v>19611</v>
      </c>
      <c r="F15" s="107">
        <v>0</v>
      </c>
      <c r="G15" s="20">
        <f t="shared" si="1"/>
        <v>-18220</v>
      </c>
      <c r="H15" s="105">
        <f t="shared" si="0"/>
        <v>-0.4816156062488436</v>
      </c>
    </row>
    <row r="16" spans="1:8" ht="24" customHeight="1">
      <c r="A16" s="101" t="s">
        <v>77</v>
      </c>
      <c r="B16" s="102" t="s">
        <v>78</v>
      </c>
      <c r="C16" s="102">
        <f>C17</f>
        <v>19965.5</v>
      </c>
      <c r="D16" s="102">
        <f>D17</f>
        <v>13937</v>
      </c>
      <c r="E16" s="102">
        <f>E17</f>
        <v>13937</v>
      </c>
      <c r="F16" s="102">
        <v>0</v>
      </c>
      <c r="G16" s="103">
        <f t="shared" si="1"/>
        <v>-6028.5</v>
      </c>
      <c r="H16" s="104">
        <f t="shared" si="0"/>
        <v>-0.3019458566026395</v>
      </c>
    </row>
    <row r="17" spans="1:8" ht="24" customHeight="1">
      <c r="A17" s="101" t="s">
        <v>79</v>
      </c>
      <c r="B17" s="102" t="s">
        <v>80</v>
      </c>
      <c r="C17" s="102">
        <f>C18+C19+C20</f>
        <v>19965.5</v>
      </c>
      <c r="D17" s="102">
        <f>SUM(D18:D20)</f>
        <v>13937</v>
      </c>
      <c r="E17" s="102">
        <f>E18+E19+E20</f>
        <v>13937</v>
      </c>
      <c r="F17" s="102">
        <v>0</v>
      </c>
      <c r="G17" s="103">
        <f t="shared" si="1"/>
        <v>-6028.5</v>
      </c>
      <c r="H17" s="104">
        <f t="shared" si="0"/>
        <v>-0.3019458566026395</v>
      </c>
    </row>
    <row r="18" spans="1:8" ht="24" customHeight="1">
      <c r="A18" s="16" t="s">
        <v>81</v>
      </c>
      <c r="B18" s="17" t="s">
        <v>82</v>
      </c>
      <c r="C18" s="42">
        <v>15132.4</v>
      </c>
      <c r="D18" s="42">
        <f>E18+F18</f>
        <v>10786</v>
      </c>
      <c r="E18" s="42">
        <v>10786</v>
      </c>
      <c r="F18" s="107">
        <v>0</v>
      </c>
      <c r="G18" s="20">
        <f t="shared" si="1"/>
        <v>-4346.4</v>
      </c>
      <c r="H18" s="105">
        <f t="shared" si="0"/>
        <v>-0.28722476276069886</v>
      </c>
    </row>
    <row r="19" spans="1:8" ht="24" customHeight="1">
      <c r="A19" s="16" t="s">
        <v>83</v>
      </c>
      <c r="B19" s="17" t="s">
        <v>84</v>
      </c>
      <c r="C19" s="42">
        <v>3783.1</v>
      </c>
      <c r="D19" s="42">
        <f>E19+F19</f>
        <v>2451</v>
      </c>
      <c r="E19" s="42">
        <v>2451</v>
      </c>
      <c r="F19" s="107">
        <v>0</v>
      </c>
      <c r="G19" s="20">
        <f t="shared" si="1"/>
        <v>-1332.1</v>
      </c>
      <c r="H19" s="105">
        <f t="shared" si="0"/>
        <v>-0.3521186328672252</v>
      </c>
    </row>
    <row r="20" spans="1:8" ht="24" customHeight="1">
      <c r="A20" s="16" t="s">
        <v>85</v>
      </c>
      <c r="B20" s="17" t="s">
        <v>86</v>
      </c>
      <c r="C20" s="42">
        <v>1050</v>
      </c>
      <c r="D20" s="42">
        <f>E20+F20</f>
        <v>700</v>
      </c>
      <c r="E20" s="42">
        <v>700</v>
      </c>
      <c r="F20" s="107">
        <v>0</v>
      </c>
      <c r="G20" s="20">
        <f t="shared" si="1"/>
        <v>-350</v>
      </c>
      <c r="H20" s="105">
        <f t="shared" si="0"/>
        <v>-0.33333333333333337</v>
      </c>
    </row>
    <row r="21" spans="1:8" ht="24" customHeight="1">
      <c r="A21" s="101" t="s">
        <v>87</v>
      </c>
      <c r="B21" s="102" t="s">
        <v>88</v>
      </c>
      <c r="C21" s="102">
        <f>C22</f>
        <v>38487.6</v>
      </c>
      <c r="D21" s="102">
        <f>D22</f>
        <v>24761</v>
      </c>
      <c r="E21" s="102">
        <f>E22</f>
        <v>24761</v>
      </c>
      <c r="F21" s="102">
        <v>0</v>
      </c>
      <c r="G21" s="103">
        <f t="shared" si="1"/>
        <v>-13726.599999999999</v>
      </c>
      <c r="H21" s="104">
        <f t="shared" si="0"/>
        <v>-0.35664993400471834</v>
      </c>
    </row>
    <row r="22" spans="1:8" ht="24" customHeight="1">
      <c r="A22" s="101" t="s">
        <v>89</v>
      </c>
      <c r="B22" s="102" t="s">
        <v>90</v>
      </c>
      <c r="C22" s="102">
        <f>C23+C24</f>
        <v>38487.6</v>
      </c>
      <c r="D22" s="102">
        <f>SUM(D23:D24)</f>
        <v>24761</v>
      </c>
      <c r="E22" s="102">
        <f>E23+E24</f>
        <v>24761</v>
      </c>
      <c r="F22" s="102">
        <v>0</v>
      </c>
      <c r="G22" s="103">
        <f t="shared" si="1"/>
        <v>-13726.599999999999</v>
      </c>
      <c r="H22" s="104">
        <f t="shared" si="0"/>
        <v>-0.35664993400471834</v>
      </c>
    </row>
    <row r="23" spans="1:8" ht="24" customHeight="1">
      <c r="A23" s="16" t="s">
        <v>91</v>
      </c>
      <c r="B23" s="17" t="s">
        <v>92</v>
      </c>
      <c r="C23" s="42">
        <v>24507.6</v>
      </c>
      <c r="D23" s="42">
        <f>E23+F23</f>
        <v>15881</v>
      </c>
      <c r="E23" s="42">
        <v>15881</v>
      </c>
      <c r="F23" s="107">
        <v>0</v>
      </c>
      <c r="G23" s="20">
        <f t="shared" si="1"/>
        <v>-8626.599999999999</v>
      </c>
      <c r="H23" s="105">
        <f t="shared" si="0"/>
        <v>-0.3519969315640862</v>
      </c>
    </row>
    <row r="24" spans="1:8" ht="24" customHeight="1">
      <c r="A24" s="16" t="s">
        <v>93</v>
      </c>
      <c r="B24" s="17" t="s">
        <v>94</v>
      </c>
      <c r="C24" s="42">
        <v>13980</v>
      </c>
      <c r="D24" s="42">
        <f>E24+F24</f>
        <v>8880</v>
      </c>
      <c r="E24" s="42">
        <v>8880</v>
      </c>
      <c r="F24" s="107">
        <v>0</v>
      </c>
      <c r="G24" s="20">
        <f t="shared" si="1"/>
        <v>-5100</v>
      </c>
      <c r="H24" s="105">
        <f t="shared" si="0"/>
        <v>-0.36480686695278974</v>
      </c>
    </row>
    <row r="25" spans="1:8" ht="24" customHeight="1">
      <c r="A25" s="36"/>
      <c r="B25" s="37"/>
      <c r="C25" s="23"/>
      <c r="D25" s="20"/>
      <c r="E25" s="38"/>
      <c r="F25" s="108"/>
      <c r="G25" s="20"/>
      <c r="H25" s="105"/>
    </row>
    <row r="26" spans="1:8" ht="24" customHeight="1">
      <c r="A26" s="41"/>
      <c r="B26" s="109"/>
      <c r="C26" s="42"/>
      <c r="D26" s="42"/>
      <c r="E26" s="42"/>
      <c r="F26" s="107"/>
      <c r="G26" s="42"/>
      <c r="H26" s="110"/>
    </row>
    <row r="27" spans="1:8" ht="24" customHeight="1">
      <c r="A27" s="41"/>
      <c r="B27" s="109"/>
      <c r="C27" s="42"/>
      <c r="D27" s="42"/>
      <c r="E27" s="42"/>
      <c r="F27" s="107"/>
      <c r="G27" s="42"/>
      <c r="H27" s="110"/>
    </row>
    <row r="28" spans="1:8" ht="24" customHeight="1">
      <c r="A28" s="41"/>
      <c r="B28" s="109"/>
      <c r="C28" s="42"/>
      <c r="D28" s="42"/>
      <c r="E28" s="42"/>
      <c r="F28" s="107"/>
      <c r="G28" s="42"/>
      <c r="H28" s="110"/>
    </row>
    <row r="29" ht="24" customHeight="1"/>
    <row r="30" ht="24" customHeight="1"/>
    <row r="31" ht="24" customHeight="1"/>
    <row r="32" ht="24" customHeight="1"/>
    <row r="33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156" zoomScaleNormal="156" workbookViewId="0" topLeftCell="A1">
      <selection activeCell="G8" sqref="G8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78" t="s">
        <v>107</v>
      </c>
      <c r="B1" s="79"/>
      <c r="C1" s="79"/>
      <c r="D1" s="79"/>
      <c r="E1" s="79"/>
    </row>
    <row r="2" spans="1:5" s="1" customFormat="1" ht="15.75" customHeight="1">
      <c r="A2" s="80" t="s">
        <v>1</v>
      </c>
      <c r="B2" s="80"/>
      <c r="C2" s="81"/>
      <c r="D2" s="81"/>
      <c r="E2" s="82" t="s">
        <v>2</v>
      </c>
    </row>
    <row r="3" spans="1:5" s="1" customFormat="1" ht="24.75" customHeight="1">
      <c r="A3" s="83" t="s">
        <v>108</v>
      </c>
      <c r="B3" s="84"/>
      <c r="C3" s="83" t="s">
        <v>109</v>
      </c>
      <c r="D3" s="84"/>
      <c r="E3" s="84"/>
    </row>
    <row r="4" spans="1:5" s="1" customFormat="1" ht="33.75" customHeight="1">
      <c r="A4" s="83" t="s">
        <v>110</v>
      </c>
      <c r="B4" s="83" t="s">
        <v>111</v>
      </c>
      <c r="C4" s="83" t="s">
        <v>61</v>
      </c>
      <c r="D4" s="83" t="s">
        <v>112</v>
      </c>
      <c r="E4" s="83" t="s">
        <v>113</v>
      </c>
    </row>
    <row r="5" spans="1:5" s="1" customFormat="1" ht="20.25" customHeight="1">
      <c r="A5" s="84" t="s">
        <v>60</v>
      </c>
      <c r="B5" s="84" t="s">
        <v>60</v>
      </c>
      <c r="C5" s="84">
        <v>1</v>
      </c>
      <c r="D5" s="84">
        <v>2</v>
      </c>
      <c r="E5" s="84">
        <v>3</v>
      </c>
    </row>
    <row r="6" spans="1:6" s="1" customFormat="1" ht="19.5" customHeight="1">
      <c r="A6" s="85"/>
      <c r="B6" s="85"/>
      <c r="C6" s="86">
        <f>C7+C20+C25</f>
        <v>242393.16</v>
      </c>
      <c r="D6" s="86">
        <f>D7+D25</f>
        <v>212687.64</v>
      </c>
      <c r="E6" s="86">
        <f>E20</f>
        <v>29705.52</v>
      </c>
      <c r="F6" s="87"/>
    </row>
    <row r="7" spans="1:5" ht="19.5" customHeight="1">
      <c r="A7" s="88" t="s">
        <v>114</v>
      </c>
      <c r="B7" s="35" t="s">
        <v>115</v>
      </c>
      <c r="C7" s="35">
        <f>SUM(C8:C19)</f>
        <v>211847.64</v>
      </c>
      <c r="D7" s="35">
        <f>SUM(D8:D19)</f>
        <v>211847.64</v>
      </c>
      <c r="E7" s="42">
        <v>0</v>
      </c>
    </row>
    <row r="8" spans="1:5" ht="19.5" customHeight="1">
      <c r="A8" s="89" t="s">
        <v>116</v>
      </c>
      <c r="B8" s="90" t="s">
        <v>117</v>
      </c>
      <c r="C8" s="90">
        <v>63516</v>
      </c>
      <c r="D8" s="90">
        <v>63516</v>
      </c>
      <c r="E8" s="42">
        <v>0</v>
      </c>
    </row>
    <row r="9" spans="1:5" ht="19.5" customHeight="1">
      <c r="A9" s="89" t="s">
        <v>118</v>
      </c>
      <c r="B9" s="90" t="s">
        <v>119</v>
      </c>
      <c r="C9" s="90">
        <v>53760</v>
      </c>
      <c r="D9" s="90">
        <v>53760</v>
      </c>
      <c r="E9" s="42">
        <v>0</v>
      </c>
    </row>
    <row r="10" spans="1:5" ht="19.5" customHeight="1">
      <c r="A10" s="89" t="s">
        <v>118</v>
      </c>
      <c r="B10" s="90" t="s">
        <v>119</v>
      </c>
      <c r="C10" s="90">
        <v>9773</v>
      </c>
      <c r="D10" s="90">
        <v>9773</v>
      </c>
      <c r="E10" s="42">
        <v>0</v>
      </c>
    </row>
    <row r="11" spans="1:5" ht="19.5" customHeight="1">
      <c r="A11" s="89" t="s">
        <v>118</v>
      </c>
      <c r="B11" s="90" t="s">
        <v>119</v>
      </c>
      <c r="C11" s="90">
        <v>8880</v>
      </c>
      <c r="D11" s="90">
        <v>8880</v>
      </c>
      <c r="E11" s="42">
        <v>0</v>
      </c>
    </row>
    <row r="12" spans="1:5" ht="19.5" customHeight="1">
      <c r="A12" s="89" t="s">
        <v>120</v>
      </c>
      <c r="B12" s="90" t="s">
        <v>121</v>
      </c>
      <c r="C12" s="90">
        <v>5293</v>
      </c>
      <c r="D12" s="90">
        <v>5293</v>
      </c>
      <c r="E12" s="42">
        <v>0</v>
      </c>
    </row>
    <row r="13" spans="1:5" ht="19.5" customHeight="1">
      <c r="A13" s="89" t="s">
        <v>120</v>
      </c>
      <c r="B13" s="90" t="s">
        <v>121</v>
      </c>
      <c r="C13" s="90">
        <v>21000</v>
      </c>
      <c r="D13" s="90">
        <v>21000</v>
      </c>
      <c r="E13" s="42">
        <v>0</v>
      </c>
    </row>
    <row r="14" spans="1:5" ht="19.5" customHeight="1">
      <c r="A14" s="89" t="s">
        <v>122</v>
      </c>
      <c r="B14" s="90" t="s">
        <v>123</v>
      </c>
      <c r="C14" s="90">
        <v>19611.04</v>
      </c>
      <c r="D14" s="90">
        <v>19611.04</v>
      </c>
      <c r="E14" s="42">
        <v>0</v>
      </c>
    </row>
    <row r="15" spans="1:5" ht="19.5" customHeight="1">
      <c r="A15" s="89" t="s">
        <v>124</v>
      </c>
      <c r="B15" s="90" t="s">
        <v>125</v>
      </c>
      <c r="C15" s="90">
        <v>10786.07</v>
      </c>
      <c r="D15" s="90">
        <v>10786.07</v>
      </c>
      <c r="E15" s="42">
        <v>0</v>
      </c>
    </row>
    <row r="16" spans="1:5" ht="19.5" customHeight="1">
      <c r="A16" s="89" t="s">
        <v>126</v>
      </c>
      <c r="B16" s="90" t="s">
        <v>127</v>
      </c>
      <c r="C16" s="90">
        <v>2451.38</v>
      </c>
      <c r="D16" s="90">
        <v>2451.38</v>
      </c>
      <c r="E16" s="42">
        <v>0</v>
      </c>
    </row>
    <row r="17" spans="1:5" ht="19.5" customHeight="1">
      <c r="A17" s="89" t="s">
        <v>128</v>
      </c>
      <c r="B17" s="90" t="s">
        <v>129</v>
      </c>
      <c r="C17" s="90">
        <v>196.11</v>
      </c>
      <c r="D17" s="90">
        <v>196.11</v>
      </c>
      <c r="E17" s="42">
        <v>0</v>
      </c>
    </row>
    <row r="18" spans="1:5" ht="19.5" customHeight="1">
      <c r="A18" s="89" t="s">
        <v>130</v>
      </c>
      <c r="B18" s="90" t="s">
        <v>92</v>
      </c>
      <c r="C18" s="90">
        <v>15881.04</v>
      </c>
      <c r="D18" s="90">
        <v>15881.04</v>
      </c>
      <c r="E18" s="42">
        <v>0</v>
      </c>
    </row>
    <row r="19" spans="1:5" ht="19.5" customHeight="1">
      <c r="A19" s="89" t="s">
        <v>131</v>
      </c>
      <c r="B19" s="90" t="s">
        <v>132</v>
      </c>
      <c r="C19" s="90">
        <v>700</v>
      </c>
      <c r="D19" s="90">
        <v>700</v>
      </c>
      <c r="E19" s="42">
        <v>0</v>
      </c>
    </row>
    <row r="20" spans="1:5" ht="19.5" customHeight="1">
      <c r="A20" s="88" t="s">
        <v>133</v>
      </c>
      <c r="B20" s="35" t="s">
        <v>134</v>
      </c>
      <c r="C20" s="35">
        <f>SUM(C21:C24)</f>
        <v>29705.52</v>
      </c>
      <c r="D20" s="35"/>
      <c r="E20" s="35">
        <f>SUM(E21:E24)</f>
        <v>29705.52</v>
      </c>
    </row>
    <row r="21" spans="1:5" ht="19.5" customHeight="1">
      <c r="A21" s="89" t="s">
        <v>135</v>
      </c>
      <c r="B21" s="90" t="s">
        <v>136</v>
      </c>
      <c r="C21" s="90">
        <v>7800</v>
      </c>
      <c r="D21" s="90"/>
      <c r="E21" s="90">
        <v>7800</v>
      </c>
    </row>
    <row r="22" spans="1:7" ht="19.5" customHeight="1">
      <c r="A22" s="89" t="s">
        <v>137</v>
      </c>
      <c r="B22" s="90" t="s">
        <v>138</v>
      </c>
      <c r="C22" s="90">
        <v>3000</v>
      </c>
      <c r="D22" s="90"/>
      <c r="E22" s="90">
        <v>3000</v>
      </c>
      <c r="G22" s="91"/>
    </row>
    <row r="23" spans="1:5" ht="19.5" customHeight="1">
      <c r="A23" s="89" t="s">
        <v>139</v>
      </c>
      <c r="B23" s="90" t="s">
        <v>140</v>
      </c>
      <c r="C23" s="90">
        <v>2345.52</v>
      </c>
      <c r="D23" s="90"/>
      <c r="E23" s="90">
        <v>2345.52</v>
      </c>
    </row>
    <row r="24" spans="1:5" ht="19.5" customHeight="1">
      <c r="A24" s="89" t="s">
        <v>141</v>
      </c>
      <c r="B24" s="90" t="s">
        <v>142</v>
      </c>
      <c r="C24" s="90">
        <v>16560</v>
      </c>
      <c r="D24" s="90"/>
      <c r="E24" s="90">
        <v>16560</v>
      </c>
    </row>
    <row r="25" spans="1:5" ht="19.5" customHeight="1">
      <c r="A25" s="88" t="s">
        <v>143</v>
      </c>
      <c r="B25" s="35" t="s">
        <v>144</v>
      </c>
      <c r="C25" s="35">
        <v>840</v>
      </c>
      <c r="D25" s="35">
        <v>840</v>
      </c>
      <c r="E25" s="13">
        <v>0</v>
      </c>
    </row>
    <row r="26" spans="1:5" ht="19.5" customHeight="1">
      <c r="A26" s="89" t="s">
        <v>145</v>
      </c>
      <c r="B26" s="90" t="s">
        <v>146</v>
      </c>
      <c r="C26" s="90">
        <v>840</v>
      </c>
      <c r="D26" s="90">
        <v>840</v>
      </c>
      <c r="E26" s="13">
        <v>0</v>
      </c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fitToHeight="0" fitToWidth="0" horizontalDpi="300" verticalDpi="3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S18" sqref="A3:S18"/>
    </sheetView>
  </sheetViews>
  <sheetFormatPr defaultColWidth="9.140625" defaultRowHeight="12.75" customHeight="1"/>
  <cols>
    <col min="1" max="1" width="20.28125" style="1" customWidth="1"/>
    <col min="2" max="2" width="7.57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2.5" customHeight="1">
      <c r="A1" s="70" t="s">
        <v>147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1" customFormat="1" ht="16.5" customHeight="1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" customFormat="1" ht="20.25" customHeight="1">
      <c r="A3" s="50" t="s">
        <v>148</v>
      </c>
      <c r="B3" s="50" t="s">
        <v>149</v>
      </c>
      <c r="C3" s="50"/>
      <c r="D3" s="50"/>
      <c r="E3" s="50"/>
      <c r="F3" s="50"/>
      <c r="G3" s="50"/>
      <c r="H3" s="50" t="s">
        <v>97</v>
      </c>
      <c r="I3" s="50"/>
      <c r="J3" s="50"/>
      <c r="K3" s="50"/>
      <c r="L3" s="50"/>
      <c r="M3" s="50"/>
      <c r="N3" s="50" t="s">
        <v>98</v>
      </c>
      <c r="O3" s="50"/>
      <c r="P3" s="50"/>
      <c r="Q3" s="50"/>
      <c r="R3" s="50"/>
      <c r="S3" s="50"/>
    </row>
    <row r="4" spans="1:19" s="1" customFormat="1" ht="21.75" customHeight="1">
      <c r="A4" s="50"/>
      <c r="B4" s="50" t="s">
        <v>61</v>
      </c>
      <c r="C4" s="50" t="s">
        <v>150</v>
      </c>
      <c r="D4" s="50" t="s">
        <v>151</v>
      </c>
      <c r="E4" s="50"/>
      <c r="F4" s="50"/>
      <c r="G4" s="50" t="s">
        <v>152</v>
      </c>
      <c r="H4" s="50" t="s">
        <v>61</v>
      </c>
      <c r="I4" s="50" t="s">
        <v>150</v>
      </c>
      <c r="J4" s="50" t="s">
        <v>151</v>
      </c>
      <c r="K4" s="50"/>
      <c r="L4" s="50"/>
      <c r="M4" s="50" t="s">
        <v>153</v>
      </c>
      <c r="N4" s="50" t="s">
        <v>61</v>
      </c>
      <c r="O4" s="50" t="s">
        <v>150</v>
      </c>
      <c r="P4" s="50" t="s">
        <v>151</v>
      </c>
      <c r="Q4" s="50"/>
      <c r="R4" s="50"/>
      <c r="S4" s="50" t="s">
        <v>153</v>
      </c>
    </row>
    <row r="5" spans="1:19" s="1" customFormat="1" ht="33.75" customHeight="1">
      <c r="A5" s="50"/>
      <c r="B5" s="72"/>
      <c r="C5" s="50"/>
      <c r="D5" s="50" t="s">
        <v>12</v>
      </c>
      <c r="E5" s="50" t="s">
        <v>154</v>
      </c>
      <c r="F5" s="50" t="s">
        <v>155</v>
      </c>
      <c r="G5" s="50"/>
      <c r="H5" s="72"/>
      <c r="I5" s="50"/>
      <c r="J5" s="50" t="s">
        <v>12</v>
      </c>
      <c r="K5" s="50" t="s">
        <v>156</v>
      </c>
      <c r="L5" s="50" t="s">
        <v>155</v>
      </c>
      <c r="M5" s="50"/>
      <c r="N5" s="72"/>
      <c r="O5" s="50"/>
      <c r="P5" s="50" t="s">
        <v>12</v>
      </c>
      <c r="Q5" s="50" t="s">
        <v>156</v>
      </c>
      <c r="R5" s="50" t="s">
        <v>155</v>
      </c>
      <c r="S5" s="50"/>
    </row>
    <row r="6" spans="1:19" s="1" customFormat="1" ht="20.25" customHeight="1">
      <c r="A6" s="73" t="s">
        <v>60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</row>
    <row r="7" spans="1:22" s="1" customFormat="1" ht="21.75" customHeight="1">
      <c r="A7" s="74" t="s">
        <v>157</v>
      </c>
      <c r="B7" s="75">
        <v>3200</v>
      </c>
      <c r="C7" s="75">
        <v>0</v>
      </c>
      <c r="D7" s="75">
        <v>0</v>
      </c>
      <c r="E7" s="75">
        <v>0</v>
      </c>
      <c r="F7" s="75">
        <v>0</v>
      </c>
      <c r="G7" s="75">
        <v>3200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4"/>
      <c r="U7" s="4"/>
      <c r="V7" s="4"/>
    </row>
    <row r="8" spans="1:19" ht="24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24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24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24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24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24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24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24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24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24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24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:J10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57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J2" s="63" t="s">
        <v>2</v>
      </c>
    </row>
    <row r="3" spans="1:10" s="1" customFormat="1" ht="25.5" customHeight="1">
      <c r="A3" s="11" t="s">
        <v>50</v>
      </c>
      <c r="B3" s="11"/>
      <c r="C3" s="11" t="s">
        <v>159</v>
      </c>
      <c r="D3" s="11" t="s">
        <v>98</v>
      </c>
      <c r="E3" s="11"/>
      <c r="F3" s="11"/>
      <c r="G3" s="11"/>
      <c r="H3" s="11"/>
      <c r="I3" s="11" t="s">
        <v>160</v>
      </c>
      <c r="J3" s="64"/>
    </row>
    <row r="4" spans="1:10" s="1" customFormat="1" ht="15" customHeight="1">
      <c r="A4" s="11" t="s">
        <v>161</v>
      </c>
      <c r="B4" s="11" t="s">
        <v>105</v>
      </c>
      <c r="C4" s="11"/>
      <c r="D4" s="11" t="s">
        <v>12</v>
      </c>
      <c r="E4" s="11" t="s">
        <v>100</v>
      </c>
      <c r="F4" s="11"/>
      <c r="G4" s="11"/>
      <c r="H4" s="11" t="s">
        <v>101</v>
      </c>
      <c r="I4" s="11" t="s">
        <v>102</v>
      </c>
      <c r="J4" s="65" t="s">
        <v>162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163</v>
      </c>
      <c r="G5" s="11" t="s">
        <v>164</v>
      </c>
      <c r="H5" s="11"/>
      <c r="I5" s="11"/>
      <c r="J5" s="64"/>
    </row>
    <row r="6" spans="1:10" s="1" customFormat="1" ht="20.25" customHeight="1">
      <c r="A6" s="12" t="s">
        <v>60</v>
      </c>
      <c r="B6" s="12" t="s">
        <v>60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58">
        <v>0</v>
      </c>
      <c r="B7" s="58">
        <v>0</v>
      </c>
      <c r="C7" s="59">
        <v>0</v>
      </c>
      <c r="D7" s="59">
        <f>E7+H7</f>
        <v>0</v>
      </c>
      <c r="E7" s="59">
        <f>F7+G7</f>
        <v>0</v>
      </c>
      <c r="F7" s="59">
        <v>0</v>
      </c>
      <c r="G7" s="59">
        <v>0</v>
      </c>
      <c r="H7" s="59">
        <v>0</v>
      </c>
      <c r="I7" s="66">
        <v>0</v>
      </c>
      <c r="J7" s="67">
        <v>0</v>
      </c>
    </row>
    <row r="8" spans="1:10" ht="24" customHeight="1">
      <c r="A8" s="60"/>
      <c r="B8" s="60"/>
      <c r="C8" s="42"/>
      <c r="D8" s="42"/>
      <c r="E8" s="42"/>
      <c r="F8" s="42"/>
      <c r="G8" s="42"/>
      <c r="H8" s="42"/>
      <c r="I8" s="42"/>
      <c r="J8" s="68"/>
    </row>
    <row r="9" spans="1:10" ht="24" customHeight="1">
      <c r="A9" s="60"/>
      <c r="B9" s="60"/>
      <c r="C9" s="42"/>
      <c r="D9" s="42"/>
      <c r="E9" s="42"/>
      <c r="F9" s="42"/>
      <c r="G9" s="42"/>
      <c r="H9" s="42"/>
      <c r="I9" s="42"/>
      <c r="J9" s="68"/>
    </row>
    <row r="10" spans="1:10" ht="24" customHeight="1">
      <c r="A10" s="60"/>
      <c r="B10" s="60"/>
      <c r="C10" s="42"/>
      <c r="D10" s="42"/>
      <c r="E10" s="42"/>
      <c r="F10" s="42"/>
      <c r="G10" s="42"/>
      <c r="H10" s="42"/>
      <c r="I10" s="42"/>
      <c r="J10" s="68"/>
    </row>
    <row r="11" spans="1:10" ht="24" customHeight="1">
      <c r="A11" s="61"/>
      <c r="B11" s="61"/>
      <c r="C11" s="62"/>
      <c r="D11" s="62"/>
      <c r="E11" s="62"/>
      <c r="F11" s="62"/>
      <c r="G11" s="62"/>
      <c r="H11" s="62"/>
      <c r="I11" s="62"/>
      <c r="J11" s="69"/>
    </row>
    <row r="12" spans="1:10" ht="24" customHeight="1">
      <c r="A12" s="61"/>
      <c r="B12" s="61"/>
      <c r="C12" s="62"/>
      <c r="D12" s="62"/>
      <c r="E12" s="62"/>
      <c r="F12" s="62"/>
      <c r="G12" s="62"/>
      <c r="H12" s="62"/>
      <c r="I12" s="62"/>
      <c r="J12" s="69"/>
    </row>
    <row r="13" spans="1:13" ht="24" customHeight="1">
      <c r="A13" s="61"/>
      <c r="B13" s="61"/>
      <c r="C13" s="62"/>
      <c r="D13" s="62"/>
      <c r="E13" s="62"/>
      <c r="F13" s="62"/>
      <c r="G13" s="62"/>
      <c r="H13" s="62"/>
      <c r="I13" s="62"/>
      <c r="J13" s="69"/>
      <c r="M13" t="s">
        <v>165</v>
      </c>
    </row>
    <row r="14" spans="1:10" ht="24" customHeight="1">
      <c r="A14" s="61"/>
      <c r="B14" s="61"/>
      <c r="C14" s="62"/>
      <c r="D14" s="62"/>
      <c r="E14" s="62"/>
      <c r="F14" s="62"/>
      <c r="G14" s="62"/>
      <c r="H14" s="62"/>
      <c r="I14" s="62"/>
      <c r="J14" s="69"/>
    </row>
    <row r="15" spans="1:10" ht="24" customHeight="1">
      <c r="A15" s="61"/>
      <c r="B15" s="61"/>
      <c r="C15" s="62"/>
      <c r="D15" s="62"/>
      <c r="E15" s="62"/>
      <c r="F15" s="62"/>
      <c r="G15" s="62"/>
      <c r="H15" s="62"/>
      <c r="I15" s="62"/>
      <c r="J15" s="69"/>
    </row>
    <row r="16" spans="1:10" ht="24" customHeight="1">
      <c r="A16" s="61"/>
      <c r="B16" s="61"/>
      <c r="C16" s="62"/>
      <c r="D16" s="62"/>
      <c r="E16" s="62"/>
      <c r="F16" s="62"/>
      <c r="G16" s="62"/>
      <c r="H16" s="62"/>
      <c r="I16" s="62"/>
      <c r="J16" s="69"/>
    </row>
    <row r="17" spans="1:10" ht="24" customHeight="1">
      <c r="A17" s="61"/>
      <c r="B17" s="61"/>
      <c r="C17" s="62"/>
      <c r="D17" s="62"/>
      <c r="E17" s="62"/>
      <c r="F17" s="62"/>
      <c r="G17" s="62"/>
      <c r="H17" s="62"/>
      <c r="I17" s="62"/>
      <c r="J17" s="69"/>
    </row>
    <row r="18" spans="1:10" ht="24" customHeight="1">
      <c r="A18" s="61"/>
      <c r="B18" s="61"/>
      <c r="C18" s="62"/>
      <c r="D18" s="62"/>
      <c r="E18" s="62"/>
      <c r="F18" s="62"/>
      <c r="G18" s="62"/>
      <c r="H18" s="62"/>
      <c r="I18" s="62"/>
      <c r="J18" s="69"/>
    </row>
    <row r="19" spans="1:10" ht="24" customHeight="1">
      <c r="A19" s="61"/>
      <c r="B19" s="61"/>
      <c r="C19" s="62"/>
      <c r="D19" s="62"/>
      <c r="E19" s="62"/>
      <c r="F19" s="62"/>
      <c r="G19" s="62"/>
      <c r="H19" s="62"/>
      <c r="I19" s="62"/>
      <c r="J19" s="69"/>
    </row>
    <row r="20" spans="1:10" ht="24" customHeight="1">
      <c r="A20" s="61"/>
      <c r="B20" s="61"/>
      <c r="C20" s="62"/>
      <c r="D20" s="62"/>
      <c r="E20" s="62"/>
      <c r="F20" s="62"/>
      <c r="G20" s="62"/>
      <c r="H20" s="62"/>
      <c r="I20" s="62"/>
      <c r="J20" s="69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="139" zoomScaleNormal="139" workbookViewId="0" topLeftCell="A29">
      <selection activeCell="D38" sqref="A3:D38"/>
    </sheetView>
  </sheetViews>
  <sheetFormatPr defaultColWidth="9.140625" defaultRowHeight="12.75" customHeight="1"/>
  <cols>
    <col min="1" max="1" width="41.00390625" style="1" customWidth="1"/>
    <col min="2" max="2" width="19.57421875" style="43" customWidth="1"/>
    <col min="3" max="3" width="41.00390625" style="43" customWidth="1"/>
    <col min="4" max="4" width="21.8515625" style="43" customWidth="1"/>
    <col min="5" max="5" width="9.140625" style="0" customWidth="1"/>
  </cols>
  <sheetData>
    <row r="1" spans="1:4" s="1" customFormat="1" ht="27.75" customHeight="1">
      <c r="A1" s="44" t="s">
        <v>166</v>
      </c>
      <c r="B1" s="44"/>
      <c r="C1" s="44"/>
      <c r="D1" s="44"/>
    </row>
    <row r="2" spans="1:4" s="1" customFormat="1" ht="18.75" customHeight="1">
      <c r="A2" s="45" t="s">
        <v>1</v>
      </c>
      <c r="B2" s="45"/>
      <c r="C2" s="46"/>
      <c r="D2" s="47" t="s">
        <v>2</v>
      </c>
    </row>
    <row r="3" spans="1:4" s="1" customFormat="1" ht="19.5" customHeight="1">
      <c r="A3" s="48" t="s">
        <v>167</v>
      </c>
      <c r="B3" s="48"/>
      <c r="C3" s="49" t="s">
        <v>168</v>
      </c>
      <c r="D3" s="49"/>
    </row>
    <row r="4" spans="1:4" s="1" customFormat="1" ht="15" customHeight="1">
      <c r="A4" s="48" t="s">
        <v>169</v>
      </c>
      <c r="B4" s="49" t="s">
        <v>6</v>
      </c>
      <c r="C4" s="49" t="s">
        <v>169</v>
      </c>
      <c r="D4" s="49" t="s">
        <v>6</v>
      </c>
    </row>
    <row r="5" spans="1:4" s="1" customFormat="1" ht="24" customHeight="1">
      <c r="A5" s="50" t="s">
        <v>170</v>
      </c>
      <c r="B5" s="51">
        <f>B6</f>
        <v>2619113</v>
      </c>
      <c r="C5" s="51" t="s">
        <v>171</v>
      </c>
      <c r="D5" s="51">
        <f>D6</f>
        <v>2619113</v>
      </c>
    </row>
    <row r="6" spans="1:4" s="1" customFormat="1" ht="24" customHeight="1">
      <c r="A6" s="50" t="s">
        <v>172</v>
      </c>
      <c r="B6" s="51">
        <v>2619113</v>
      </c>
      <c r="C6" s="51" t="s">
        <v>173</v>
      </c>
      <c r="D6" s="51">
        <v>2619113</v>
      </c>
    </row>
    <row r="7" spans="1:4" s="1" customFormat="1" ht="24" customHeight="1">
      <c r="A7" s="50" t="s">
        <v>174</v>
      </c>
      <c r="B7" s="51">
        <v>0</v>
      </c>
      <c r="C7" s="51" t="s">
        <v>175</v>
      </c>
      <c r="D7" s="51">
        <v>0</v>
      </c>
    </row>
    <row r="8" spans="1:4" s="1" customFormat="1" ht="24" customHeight="1">
      <c r="A8" s="50" t="s">
        <v>176</v>
      </c>
      <c r="B8" s="51">
        <v>0</v>
      </c>
      <c r="C8" s="51" t="s">
        <v>177</v>
      </c>
      <c r="D8" s="51">
        <v>0</v>
      </c>
    </row>
    <row r="9" spans="1:4" s="1" customFormat="1" ht="24" customHeight="1">
      <c r="A9" s="50" t="s">
        <v>178</v>
      </c>
      <c r="B9" s="51">
        <v>0</v>
      </c>
      <c r="C9" s="51" t="s">
        <v>173</v>
      </c>
      <c r="D9" s="51">
        <v>0</v>
      </c>
    </row>
    <row r="10" spans="1:4" s="1" customFormat="1" ht="24" customHeight="1">
      <c r="A10" s="50" t="s">
        <v>179</v>
      </c>
      <c r="B10" s="51">
        <v>0</v>
      </c>
      <c r="C10" s="51" t="s">
        <v>175</v>
      </c>
      <c r="D10" s="51">
        <v>0</v>
      </c>
    </row>
    <row r="11" spans="1:4" s="1" customFormat="1" ht="24" customHeight="1">
      <c r="A11" s="50" t="s">
        <v>180</v>
      </c>
      <c r="B11" s="51">
        <v>0</v>
      </c>
      <c r="C11" s="51" t="s">
        <v>181</v>
      </c>
      <c r="D11" s="51">
        <v>0</v>
      </c>
    </row>
    <row r="12" spans="1:4" s="1" customFormat="1" ht="24" customHeight="1">
      <c r="A12" s="50" t="s">
        <v>182</v>
      </c>
      <c r="B12" s="51">
        <v>0</v>
      </c>
      <c r="C12" s="51" t="s">
        <v>183</v>
      </c>
      <c r="D12" s="51">
        <v>0</v>
      </c>
    </row>
    <row r="13" spans="1:4" s="1" customFormat="1" ht="24" customHeight="1">
      <c r="A13" s="50" t="s">
        <v>184</v>
      </c>
      <c r="B13" s="51">
        <v>0</v>
      </c>
      <c r="C13" s="51" t="s">
        <v>185</v>
      </c>
      <c r="D13" s="51">
        <v>0</v>
      </c>
    </row>
    <row r="14" spans="1:4" s="1" customFormat="1" ht="24" customHeight="1">
      <c r="A14" s="50" t="s">
        <v>186</v>
      </c>
      <c r="B14" s="51">
        <v>0</v>
      </c>
      <c r="C14" s="51" t="s">
        <v>187</v>
      </c>
      <c r="D14" s="51">
        <v>0</v>
      </c>
    </row>
    <row r="15" spans="1:4" s="1" customFormat="1" ht="24" customHeight="1">
      <c r="A15" s="50" t="s">
        <v>188</v>
      </c>
      <c r="B15" s="51">
        <v>0</v>
      </c>
      <c r="C15" s="51" t="s">
        <v>189</v>
      </c>
      <c r="D15" s="51">
        <v>0</v>
      </c>
    </row>
    <row r="16" spans="1:4" s="1" customFormat="1" ht="24" customHeight="1">
      <c r="A16" s="50" t="s">
        <v>190</v>
      </c>
      <c r="B16" s="51">
        <v>0</v>
      </c>
      <c r="C16" s="51" t="s">
        <v>191</v>
      </c>
      <c r="D16" s="51">
        <v>0</v>
      </c>
    </row>
    <row r="17" spans="1:4" s="1" customFormat="1" ht="24" customHeight="1">
      <c r="A17" s="50" t="s">
        <v>192</v>
      </c>
      <c r="B17" s="51">
        <v>0</v>
      </c>
      <c r="C17" s="51"/>
      <c r="D17" s="51"/>
    </row>
    <row r="18" spans="1:4" s="1" customFormat="1" ht="24" customHeight="1">
      <c r="A18" s="50"/>
      <c r="B18" s="51">
        <v>0</v>
      </c>
      <c r="C18" s="51"/>
      <c r="D18" s="51"/>
    </row>
    <row r="19" spans="1:4" s="1" customFormat="1" ht="24" customHeight="1">
      <c r="A19" s="52" t="s">
        <v>193</v>
      </c>
      <c r="B19" s="53">
        <f>B5+B8+B11+B12+B13+B14+B15+B16+B17</f>
        <v>2619113</v>
      </c>
      <c r="C19" s="53" t="s">
        <v>194</v>
      </c>
      <c r="D19" s="53">
        <f>D5+D8+D11+D12+D13+D14+D15+D16</f>
        <v>2619113</v>
      </c>
    </row>
    <row r="20" spans="1:4" s="1" customFormat="1" ht="24" customHeight="1">
      <c r="A20" s="50"/>
      <c r="B20" s="54"/>
      <c r="C20" s="51"/>
      <c r="D20" s="54"/>
    </row>
    <row r="21" spans="1:4" s="1" customFormat="1" ht="24" customHeight="1">
      <c r="A21" s="50" t="s">
        <v>195</v>
      </c>
      <c r="B21" s="51">
        <f>B22+B25</f>
        <v>0</v>
      </c>
      <c r="C21" s="51" t="s">
        <v>196</v>
      </c>
      <c r="D21" s="51">
        <f>D22+D25+D28+D31+D34+D35</f>
        <v>290910.54</v>
      </c>
    </row>
    <row r="22" spans="1:4" s="1" customFormat="1" ht="24" customHeight="1">
      <c r="A22" s="50" t="s">
        <v>197</v>
      </c>
      <c r="B22" s="51">
        <f>B23+B24</f>
        <v>0</v>
      </c>
      <c r="C22" s="51" t="s">
        <v>197</v>
      </c>
      <c r="D22" s="51">
        <f>D23+D24</f>
        <v>193940.36</v>
      </c>
    </row>
    <row r="23" spans="1:4" s="1" customFormat="1" ht="24" customHeight="1">
      <c r="A23" s="50" t="s">
        <v>198</v>
      </c>
      <c r="B23" s="51">
        <v>0</v>
      </c>
      <c r="C23" s="51" t="s">
        <v>198</v>
      </c>
      <c r="D23" s="51">
        <v>0</v>
      </c>
    </row>
    <row r="24" spans="1:4" s="1" customFormat="1" ht="24" customHeight="1">
      <c r="A24" s="50" t="s">
        <v>199</v>
      </c>
      <c r="B24" s="51">
        <v>0</v>
      </c>
      <c r="C24" s="51" t="s">
        <v>199</v>
      </c>
      <c r="D24" s="51">
        <f>D25+D26</f>
        <v>193940.36</v>
      </c>
    </row>
    <row r="25" spans="1:4" s="1" customFormat="1" ht="24" customHeight="1">
      <c r="A25" s="50" t="s">
        <v>200</v>
      </c>
      <c r="B25" s="51">
        <f>B26+B27</f>
        <v>0</v>
      </c>
      <c r="C25" s="51" t="s">
        <v>201</v>
      </c>
      <c r="D25" s="51">
        <f>D26+D27</f>
        <v>96970.18</v>
      </c>
    </row>
    <row r="26" spans="1:4" s="1" customFormat="1" ht="24" customHeight="1">
      <c r="A26" s="50" t="s">
        <v>202</v>
      </c>
      <c r="B26" s="51">
        <v>0</v>
      </c>
      <c r="C26" s="51" t="s">
        <v>198</v>
      </c>
      <c r="D26" s="51">
        <v>96970.18</v>
      </c>
    </row>
    <row r="27" spans="1:4" s="1" customFormat="1" ht="24" customHeight="1">
      <c r="A27" s="50" t="s">
        <v>203</v>
      </c>
      <c r="B27" s="51">
        <v>0</v>
      </c>
      <c r="C27" s="51" t="s">
        <v>199</v>
      </c>
      <c r="D27" s="51">
        <v>0</v>
      </c>
    </row>
    <row r="28" spans="1:4" s="1" customFormat="1" ht="24" customHeight="1">
      <c r="A28" s="50" t="s">
        <v>204</v>
      </c>
      <c r="B28" s="51">
        <f>B29+B32+B35+B36</f>
        <v>96970.18</v>
      </c>
      <c r="C28" s="51" t="s">
        <v>205</v>
      </c>
      <c r="D28" s="51">
        <f>D29+D30</f>
        <v>0</v>
      </c>
    </row>
    <row r="29" spans="1:4" s="1" customFormat="1" ht="24" customHeight="1">
      <c r="A29" s="50" t="s">
        <v>206</v>
      </c>
      <c r="B29" s="51">
        <f>B30+B31</f>
        <v>96970.18</v>
      </c>
      <c r="C29" s="51" t="s">
        <v>202</v>
      </c>
      <c r="D29" s="51">
        <v>0</v>
      </c>
    </row>
    <row r="30" spans="1:4" s="1" customFormat="1" ht="24" customHeight="1">
      <c r="A30" s="50" t="s">
        <v>198</v>
      </c>
      <c r="B30" s="51">
        <v>96970.18</v>
      </c>
      <c r="C30" s="51" t="s">
        <v>203</v>
      </c>
      <c r="D30" s="51">
        <v>0</v>
      </c>
    </row>
    <row r="31" spans="1:4" s="1" customFormat="1" ht="24" customHeight="1">
      <c r="A31" s="50" t="s">
        <v>199</v>
      </c>
      <c r="B31" s="51"/>
      <c r="C31" s="51" t="s">
        <v>207</v>
      </c>
      <c r="D31" s="51">
        <f>D32+D33</f>
        <v>0</v>
      </c>
    </row>
    <row r="32" spans="1:4" s="1" customFormat="1" ht="24" customHeight="1">
      <c r="A32" s="50" t="s">
        <v>208</v>
      </c>
      <c r="B32" s="51">
        <f>B33+B34</f>
        <v>0</v>
      </c>
      <c r="C32" s="51" t="s">
        <v>202</v>
      </c>
      <c r="D32" s="51">
        <v>0</v>
      </c>
    </row>
    <row r="33" spans="1:4" s="1" customFormat="1" ht="24" customHeight="1">
      <c r="A33" s="50" t="s">
        <v>202</v>
      </c>
      <c r="B33" s="51">
        <v>0</v>
      </c>
      <c r="C33" s="51" t="s">
        <v>203</v>
      </c>
      <c r="D33" s="51">
        <v>0</v>
      </c>
    </row>
    <row r="34" spans="1:4" s="1" customFormat="1" ht="24" customHeight="1">
      <c r="A34" s="50" t="s">
        <v>203</v>
      </c>
      <c r="B34" s="51">
        <v>0</v>
      </c>
      <c r="C34" s="51" t="s">
        <v>209</v>
      </c>
      <c r="D34" s="51">
        <v>0</v>
      </c>
    </row>
    <row r="35" spans="1:4" s="1" customFormat="1" ht="24" customHeight="1">
      <c r="A35" s="50" t="s">
        <v>210</v>
      </c>
      <c r="B35" s="51">
        <v>0</v>
      </c>
      <c r="C35" s="51" t="s">
        <v>211</v>
      </c>
      <c r="D35" s="51">
        <v>0</v>
      </c>
    </row>
    <row r="36" spans="1:4" s="1" customFormat="1" ht="24" customHeight="1">
      <c r="A36" s="50" t="s">
        <v>212</v>
      </c>
      <c r="B36" s="51">
        <v>0</v>
      </c>
      <c r="C36" s="51"/>
      <c r="D36" s="51"/>
    </row>
    <row r="37" spans="1:4" s="1" customFormat="1" ht="24" customHeight="1">
      <c r="A37" s="50"/>
      <c r="B37" s="51"/>
      <c r="C37" s="51"/>
      <c r="D37" s="51"/>
    </row>
    <row r="38" spans="1:4" s="1" customFormat="1" ht="24" customHeight="1">
      <c r="A38" s="55" t="s">
        <v>213</v>
      </c>
      <c r="B38" s="56">
        <f>B19+B21+B28</f>
        <v>2716083.18</v>
      </c>
      <c r="C38" s="56" t="s">
        <v>214</v>
      </c>
      <c r="D38" s="57">
        <f>D19+D21</f>
        <v>2910023.54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="125" zoomScaleNormal="125" workbookViewId="0" topLeftCell="A1">
      <selection activeCell="E9" sqref="E9"/>
    </sheetView>
  </sheetViews>
  <sheetFormatPr defaultColWidth="9.140625" defaultRowHeight="12.75" customHeight="1"/>
  <cols>
    <col min="1" max="1" width="12.28125" style="4" customWidth="1"/>
    <col min="2" max="2" width="19.57421875" style="4" customWidth="1"/>
    <col min="3" max="3" width="16.00390625" style="4" customWidth="1"/>
    <col min="4" max="4" width="13.57421875" style="4" customWidth="1"/>
    <col min="5" max="5" width="12.140625" style="4" customWidth="1"/>
    <col min="6" max="6" width="11.140625" style="4" customWidth="1"/>
    <col min="7" max="7" width="9.140625" style="4" customWidth="1"/>
    <col min="8" max="8" width="13.57421875" style="4" customWidth="1"/>
    <col min="9" max="10" width="11.7109375" style="4" customWidth="1"/>
    <col min="11" max="12" width="11.7109375" style="1" customWidth="1"/>
    <col min="13" max="13" width="10.57421875" style="1" customWidth="1"/>
    <col min="14" max="16" width="11.7109375" style="1" customWidth="1"/>
    <col min="17" max="17" width="12.7109375" style="1" customWidth="1"/>
    <col min="18" max="18" width="9.140625" style="0" customWidth="1"/>
  </cols>
  <sheetData>
    <row r="1" spans="1:17" s="1" customFormat="1" ht="31.5" customHeight="1">
      <c r="A1" s="28" t="s">
        <v>215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6" customFormat="1" ht="21" customHeight="1">
      <c r="A2" s="30" t="s">
        <v>216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1" customFormat="1" ht="27" customHeight="1">
      <c r="A3" s="31" t="s">
        <v>50</v>
      </c>
      <c r="B3" s="31"/>
      <c r="C3" s="31" t="s">
        <v>61</v>
      </c>
      <c r="D3" s="31" t="s">
        <v>217</v>
      </c>
      <c r="E3" s="31"/>
      <c r="F3" s="31"/>
      <c r="G3" s="31" t="s">
        <v>218</v>
      </c>
      <c r="H3" s="31"/>
      <c r="I3" s="31" t="s">
        <v>219</v>
      </c>
      <c r="J3" s="31" t="s">
        <v>220</v>
      </c>
      <c r="K3" s="39" t="s">
        <v>221</v>
      </c>
      <c r="L3" s="39" t="s">
        <v>222</v>
      </c>
      <c r="M3" s="39" t="s">
        <v>223</v>
      </c>
      <c r="N3" s="39"/>
      <c r="O3" s="39"/>
      <c r="P3" s="39" t="s">
        <v>224</v>
      </c>
      <c r="Q3" s="39" t="s">
        <v>225</v>
      </c>
    </row>
    <row r="4" spans="1:17" s="1" customFormat="1" ht="48.75" customHeight="1">
      <c r="A4" s="32" t="s">
        <v>104</v>
      </c>
      <c r="B4" s="32" t="s">
        <v>105</v>
      </c>
      <c r="C4" s="32"/>
      <c r="D4" s="32" t="s">
        <v>12</v>
      </c>
      <c r="E4" s="32" t="s">
        <v>226</v>
      </c>
      <c r="F4" s="32" t="s">
        <v>227</v>
      </c>
      <c r="G4" s="32" t="s">
        <v>228</v>
      </c>
      <c r="H4" s="32" t="s">
        <v>229</v>
      </c>
      <c r="I4" s="32"/>
      <c r="J4" s="32"/>
      <c r="K4" s="40"/>
      <c r="L4" s="40"/>
      <c r="M4" s="40" t="s">
        <v>230</v>
      </c>
      <c r="N4" s="40" t="s">
        <v>231</v>
      </c>
      <c r="O4" s="40" t="s">
        <v>232</v>
      </c>
      <c r="P4" s="40"/>
      <c r="Q4" s="40"/>
    </row>
    <row r="5" spans="1:17" s="27" customFormat="1" ht="19.5" customHeight="1">
      <c r="A5" s="33" t="s">
        <v>60</v>
      </c>
      <c r="B5" s="33" t="s">
        <v>60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41">
        <v>9</v>
      </c>
      <c r="L5" s="41">
        <v>10</v>
      </c>
      <c r="M5" s="41">
        <v>11</v>
      </c>
      <c r="N5" s="41">
        <v>12</v>
      </c>
      <c r="O5" s="41">
        <v>13</v>
      </c>
      <c r="P5" s="41">
        <v>14</v>
      </c>
      <c r="Q5" s="41">
        <v>15</v>
      </c>
    </row>
    <row r="6" spans="1:17" s="27" customFormat="1" ht="19.5" customHeight="1">
      <c r="A6" s="33"/>
      <c r="B6" s="33"/>
      <c r="C6" s="34">
        <f>C7+C12+C15+C20</f>
        <v>2619113.16</v>
      </c>
      <c r="D6" s="34">
        <f>D7+D12+D15+D20</f>
        <v>2619113.16</v>
      </c>
      <c r="E6" s="34">
        <f>E7+E12+E15+E20</f>
        <v>2619113.16</v>
      </c>
      <c r="F6" s="33">
        <v>0</v>
      </c>
      <c r="G6" s="34">
        <v>0</v>
      </c>
      <c r="H6" s="33">
        <v>0</v>
      </c>
      <c r="I6" s="33">
        <v>0</v>
      </c>
      <c r="J6" s="34">
        <v>0</v>
      </c>
      <c r="K6" s="33">
        <v>0</v>
      </c>
      <c r="L6" s="33">
        <v>0</v>
      </c>
      <c r="M6" s="34">
        <v>0</v>
      </c>
      <c r="N6" s="33">
        <v>0</v>
      </c>
      <c r="O6" s="33">
        <v>0</v>
      </c>
      <c r="P6" s="34">
        <v>0</v>
      </c>
      <c r="Q6" s="33">
        <v>0</v>
      </c>
    </row>
    <row r="7" spans="1:17" s="4" customFormat="1" ht="24" customHeight="1">
      <c r="A7" s="16">
        <v>201</v>
      </c>
      <c r="B7" s="17" t="s">
        <v>62</v>
      </c>
      <c r="C7" s="17">
        <f>D7+M7</f>
        <v>2560803.63</v>
      </c>
      <c r="D7" s="17">
        <f>D8</f>
        <v>2560803.63</v>
      </c>
      <c r="E7" s="17">
        <f>E8</f>
        <v>2560803.63</v>
      </c>
      <c r="F7" s="33">
        <v>0</v>
      </c>
      <c r="G7" s="34">
        <v>0</v>
      </c>
      <c r="H7" s="33">
        <v>0</v>
      </c>
      <c r="I7" s="33">
        <v>0</v>
      </c>
      <c r="J7" s="34">
        <v>0</v>
      </c>
      <c r="K7" s="33">
        <v>0</v>
      </c>
      <c r="L7" s="33">
        <v>0</v>
      </c>
      <c r="M7" s="34">
        <v>0</v>
      </c>
      <c r="N7" s="33">
        <v>0</v>
      </c>
      <c r="O7" s="33">
        <v>0</v>
      </c>
      <c r="P7" s="34">
        <v>0</v>
      </c>
      <c r="Q7" s="33">
        <v>0</v>
      </c>
    </row>
    <row r="8" spans="1:17" s="4" customFormat="1" ht="24" customHeight="1">
      <c r="A8" s="16" t="s">
        <v>63</v>
      </c>
      <c r="B8" s="17" t="s">
        <v>64</v>
      </c>
      <c r="C8" s="17">
        <f>SUM(C9:C11)</f>
        <v>2560803.63</v>
      </c>
      <c r="D8" s="17">
        <f>D9+D10+D11</f>
        <v>2560803.63</v>
      </c>
      <c r="E8" s="17">
        <f>SUM(E9:E11)</f>
        <v>2560803.63</v>
      </c>
      <c r="F8" s="33">
        <v>0</v>
      </c>
      <c r="G8" s="34">
        <v>0</v>
      </c>
      <c r="H8" s="33">
        <v>0</v>
      </c>
      <c r="I8" s="33">
        <v>0</v>
      </c>
      <c r="J8" s="34">
        <v>0</v>
      </c>
      <c r="K8" s="33">
        <v>0</v>
      </c>
      <c r="L8" s="33">
        <v>0</v>
      </c>
      <c r="M8" s="34">
        <v>0</v>
      </c>
      <c r="N8" s="33">
        <v>0</v>
      </c>
      <c r="O8" s="33">
        <v>0</v>
      </c>
      <c r="P8" s="34">
        <v>0</v>
      </c>
      <c r="Q8" s="33">
        <v>0</v>
      </c>
    </row>
    <row r="9" spans="1:17" s="4" customFormat="1" ht="24" customHeight="1">
      <c r="A9" s="18" t="s">
        <v>65</v>
      </c>
      <c r="B9" s="19" t="s">
        <v>66</v>
      </c>
      <c r="C9" s="20">
        <f>D9</f>
        <v>184083.63</v>
      </c>
      <c r="D9" s="20">
        <f>E9</f>
        <v>184083.63</v>
      </c>
      <c r="E9" s="20">
        <v>184083.63</v>
      </c>
      <c r="F9" s="33">
        <v>0</v>
      </c>
      <c r="G9" s="34">
        <v>0</v>
      </c>
      <c r="H9" s="33">
        <v>0</v>
      </c>
      <c r="I9" s="33">
        <v>0</v>
      </c>
      <c r="J9" s="34">
        <v>0</v>
      </c>
      <c r="K9" s="33">
        <v>0</v>
      </c>
      <c r="L9" s="33">
        <v>0</v>
      </c>
      <c r="M9" s="34">
        <v>0</v>
      </c>
      <c r="N9" s="33">
        <v>0</v>
      </c>
      <c r="O9" s="33">
        <v>0</v>
      </c>
      <c r="P9" s="34">
        <v>0</v>
      </c>
      <c r="Q9" s="33">
        <v>0</v>
      </c>
    </row>
    <row r="10" spans="1:17" s="6" customFormat="1" ht="24" customHeight="1">
      <c r="A10" s="18" t="s">
        <v>67</v>
      </c>
      <c r="B10" s="19" t="s">
        <v>68</v>
      </c>
      <c r="C10" s="20">
        <f>D10</f>
        <v>171900</v>
      </c>
      <c r="D10" s="20">
        <f>E10</f>
        <v>171900</v>
      </c>
      <c r="E10" s="20">
        <v>171900</v>
      </c>
      <c r="F10" s="33">
        <v>0</v>
      </c>
      <c r="G10" s="34">
        <v>0</v>
      </c>
      <c r="H10" s="33">
        <v>0</v>
      </c>
      <c r="I10" s="33">
        <v>0</v>
      </c>
      <c r="J10" s="34">
        <v>0</v>
      </c>
      <c r="K10" s="33">
        <v>0</v>
      </c>
      <c r="L10" s="33">
        <v>0</v>
      </c>
      <c r="M10" s="34">
        <v>0</v>
      </c>
      <c r="N10" s="33">
        <v>0</v>
      </c>
      <c r="O10" s="33">
        <v>0</v>
      </c>
      <c r="P10" s="34">
        <v>0</v>
      </c>
      <c r="Q10" s="33">
        <v>0</v>
      </c>
    </row>
    <row r="11" spans="1:17" s="6" customFormat="1" ht="24" customHeight="1">
      <c r="A11" s="21" t="s">
        <v>69</v>
      </c>
      <c r="B11" s="22" t="s">
        <v>70</v>
      </c>
      <c r="C11" s="23">
        <f>D11+M11</f>
        <v>2204820</v>
      </c>
      <c r="D11" s="23">
        <f>E11</f>
        <v>2204820</v>
      </c>
      <c r="E11" s="23">
        <v>2204820</v>
      </c>
      <c r="F11" s="33">
        <v>0</v>
      </c>
      <c r="G11" s="34">
        <v>0</v>
      </c>
      <c r="H11" s="33">
        <v>0</v>
      </c>
      <c r="I11" s="33">
        <v>0</v>
      </c>
      <c r="J11" s="34">
        <v>0</v>
      </c>
      <c r="K11" s="33">
        <v>0</v>
      </c>
      <c r="L11" s="33">
        <v>0</v>
      </c>
      <c r="M11" s="34">
        <v>0</v>
      </c>
      <c r="N11" s="33">
        <v>0</v>
      </c>
      <c r="O11" s="33">
        <v>0</v>
      </c>
      <c r="P11" s="34">
        <v>0</v>
      </c>
      <c r="Q11" s="33">
        <v>0</v>
      </c>
    </row>
    <row r="12" spans="1:17" s="6" customFormat="1" ht="24" customHeight="1">
      <c r="A12" s="16" t="s">
        <v>71</v>
      </c>
      <c r="B12" s="17" t="s">
        <v>72</v>
      </c>
      <c r="C12" s="17">
        <f>C13</f>
        <v>19611.04</v>
      </c>
      <c r="D12" s="17">
        <f>D13</f>
        <v>19611.04</v>
      </c>
      <c r="E12" s="17">
        <f>E13</f>
        <v>19611.04</v>
      </c>
      <c r="F12" s="33">
        <v>0</v>
      </c>
      <c r="G12" s="34">
        <v>0</v>
      </c>
      <c r="H12" s="33">
        <v>0</v>
      </c>
      <c r="I12" s="33">
        <v>0</v>
      </c>
      <c r="J12" s="34">
        <v>0</v>
      </c>
      <c r="K12" s="33">
        <v>0</v>
      </c>
      <c r="L12" s="33">
        <v>0</v>
      </c>
      <c r="M12" s="34">
        <v>0</v>
      </c>
      <c r="N12" s="33">
        <v>0</v>
      </c>
      <c r="O12" s="33">
        <v>0</v>
      </c>
      <c r="P12" s="34">
        <v>0</v>
      </c>
      <c r="Q12" s="33">
        <v>0</v>
      </c>
    </row>
    <row r="13" spans="1:17" s="6" customFormat="1" ht="24" customHeight="1">
      <c r="A13" s="16" t="s">
        <v>73</v>
      </c>
      <c r="B13" s="17" t="s">
        <v>74</v>
      </c>
      <c r="C13" s="17">
        <f>C14</f>
        <v>19611.04</v>
      </c>
      <c r="D13" s="17">
        <f>E13</f>
        <v>19611.04</v>
      </c>
      <c r="E13" s="17">
        <f>E14</f>
        <v>19611.04</v>
      </c>
      <c r="F13" s="33">
        <v>0</v>
      </c>
      <c r="G13" s="34">
        <v>0</v>
      </c>
      <c r="H13" s="33">
        <v>0</v>
      </c>
      <c r="I13" s="33">
        <v>0</v>
      </c>
      <c r="J13" s="34">
        <v>0</v>
      </c>
      <c r="K13" s="33">
        <v>0</v>
      </c>
      <c r="L13" s="33">
        <v>0</v>
      </c>
      <c r="M13" s="34">
        <v>0</v>
      </c>
      <c r="N13" s="33">
        <v>0</v>
      </c>
      <c r="O13" s="33">
        <v>0</v>
      </c>
      <c r="P13" s="34">
        <v>0</v>
      </c>
      <c r="Q13" s="33">
        <v>0</v>
      </c>
    </row>
    <row r="14" spans="1:17" s="6" customFormat="1" ht="24" customHeight="1">
      <c r="A14" s="20" t="s">
        <v>75</v>
      </c>
      <c r="B14" s="20" t="s">
        <v>76</v>
      </c>
      <c r="C14" s="20">
        <f>D14</f>
        <v>19611.04</v>
      </c>
      <c r="D14" s="20">
        <f>E14</f>
        <v>19611.04</v>
      </c>
      <c r="E14" s="35">
        <v>19611.04</v>
      </c>
      <c r="F14" s="33">
        <v>0</v>
      </c>
      <c r="G14" s="34">
        <v>0</v>
      </c>
      <c r="H14" s="33">
        <v>0</v>
      </c>
      <c r="I14" s="33">
        <v>0</v>
      </c>
      <c r="J14" s="34">
        <v>0</v>
      </c>
      <c r="K14" s="33">
        <v>0</v>
      </c>
      <c r="L14" s="33">
        <v>0</v>
      </c>
      <c r="M14" s="34">
        <v>0</v>
      </c>
      <c r="N14" s="33">
        <v>0</v>
      </c>
      <c r="O14" s="33">
        <v>0</v>
      </c>
      <c r="P14" s="34">
        <v>0</v>
      </c>
      <c r="Q14" s="33">
        <v>0</v>
      </c>
    </row>
    <row r="15" spans="1:17" s="6" customFormat="1" ht="24" customHeight="1">
      <c r="A15" s="16" t="s">
        <v>77</v>
      </c>
      <c r="B15" s="17" t="s">
        <v>78</v>
      </c>
      <c r="C15" s="17">
        <f>C16</f>
        <v>13937.45</v>
      </c>
      <c r="D15" s="17">
        <f>D16</f>
        <v>13937.45</v>
      </c>
      <c r="E15" s="17">
        <f>E16</f>
        <v>13937.45</v>
      </c>
      <c r="F15" s="33">
        <v>0</v>
      </c>
      <c r="G15" s="34">
        <v>0</v>
      </c>
      <c r="H15" s="33">
        <v>0</v>
      </c>
      <c r="I15" s="33">
        <v>0</v>
      </c>
      <c r="J15" s="34">
        <v>0</v>
      </c>
      <c r="K15" s="33">
        <v>0</v>
      </c>
      <c r="L15" s="33">
        <v>0</v>
      </c>
      <c r="M15" s="34">
        <v>0</v>
      </c>
      <c r="N15" s="33">
        <v>0</v>
      </c>
      <c r="O15" s="33">
        <v>0</v>
      </c>
      <c r="P15" s="34">
        <v>0</v>
      </c>
      <c r="Q15" s="33">
        <v>0</v>
      </c>
    </row>
    <row r="16" spans="1:17" s="6" customFormat="1" ht="24" customHeight="1">
      <c r="A16" s="16" t="s">
        <v>79</v>
      </c>
      <c r="B16" s="17" t="s">
        <v>80</v>
      </c>
      <c r="C16" s="17">
        <f>SUM(C17:C19)</f>
        <v>13937.45</v>
      </c>
      <c r="D16" s="17">
        <f>SUM(D17:D19)</f>
        <v>13937.45</v>
      </c>
      <c r="E16" s="17">
        <f>SUM(E17:E19)</f>
        <v>13937.45</v>
      </c>
      <c r="F16" s="33">
        <v>0</v>
      </c>
      <c r="G16" s="34">
        <v>0</v>
      </c>
      <c r="H16" s="33">
        <v>0</v>
      </c>
      <c r="I16" s="33">
        <v>0</v>
      </c>
      <c r="J16" s="34">
        <v>0</v>
      </c>
      <c r="K16" s="33">
        <v>0</v>
      </c>
      <c r="L16" s="33">
        <v>0</v>
      </c>
      <c r="M16" s="34">
        <v>0</v>
      </c>
      <c r="N16" s="33">
        <v>0</v>
      </c>
      <c r="O16" s="33">
        <v>0</v>
      </c>
      <c r="P16" s="34">
        <v>0</v>
      </c>
      <c r="Q16" s="33">
        <v>0</v>
      </c>
    </row>
    <row r="17" spans="1:17" s="6" customFormat="1" ht="24" customHeight="1">
      <c r="A17" s="20" t="s">
        <v>81</v>
      </c>
      <c r="B17" s="20" t="s">
        <v>82</v>
      </c>
      <c r="C17" s="20">
        <f aca="true" t="shared" si="0" ref="C17:D19">D17</f>
        <v>10786.07</v>
      </c>
      <c r="D17" s="20">
        <f t="shared" si="0"/>
        <v>10786.07</v>
      </c>
      <c r="E17" s="20">
        <v>10786.07</v>
      </c>
      <c r="F17" s="33">
        <v>0</v>
      </c>
      <c r="G17" s="34">
        <v>0</v>
      </c>
      <c r="H17" s="33">
        <v>0</v>
      </c>
      <c r="I17" s="33">
        <v>0</v>
      </c>
      <c r="J17" s="34">
        <v>0</v>
      </c>
      <c r="K17" s="33">
        <v>0</v>
      </c>
      <c r="L17" s="33">
        <v>0</v>
      </c>
      <c r="M17" s="34">
        <v>0</v>
      </c>
      <c r="N17" s="33">
        <v>0</v>
      </c>
      <c r="O17" s="33">
        <v>0</v>
      </c>
      <c r="P17" s="34">
        <v>0</v>
      </c>
      <c r="Q17" s="33">
        <v>0</v>
      </c>
    </row>
    <row r="18" spans="1:17" s="6" customFormat="1" ht="24" customHeight="1">
      <c r="A18" s="20" t="s">
        <v>83</v>
      </c>
      <c r="B18" s="20" t="s">
        <v>84</v>
      </c>
      <c r="C18" s="20">
        <f t="shared" si="0"/>
        <v>2451.38</v>
      </c>
      <c r="D18" s="20">
        <f t="shared" si="0"/>
        <v>2451.38</v>
      </c>
      <c r="E18" s="20">
        <v>2451.38</v>
      </c>
      <c r="F18" s="33">
        <v>0</v>
      </c>
      <c r="G18" s="34">
        <v>0</v>
      </c>
      <c r="H18" s="33">
        <v>0</v>
      </c>
      <c r="I18" s="33">
        <v>0</v>
      </c>
      <c r="J18" s="34">
        <v>0</v>
      </c>
      <c r="K18" s="33">
        <v>0</v>
      </c>
      <c r="L18" s="33">
        <v>0</v>
      </c>
      <c r="M18" s="34">
        <v>0</v>
      </c>
      <c r="N18" s="33">
        <v>0</v>
      </c>
      <c r="O18" s="33">
        <v>0</v>
      </c>
      <c r="P18" s="34">
        <v>0</v>
      </c>
      <c r="Q18" s="33">
        <v>0</v>
      </c>
    </row>
    <row r="19" spans="1:17" s="6" customFormat="1" ht="24" customHeight="1">
      <c r="A19" s="20" t="s">
        <v>85</v>
      </c>
      <c r="B19" s="20" t="s">
        <v>86</v>
      </c>
      <c r="C19" s="20">
        <f t="shared" si="0"/>
        <v>700</v>
      </c>
      <c r="D19" s="20">
        <f t="shared" si="0"/>
        <v>700</v>
      </c>
      <c r="E19" s="20">
        <v>700</v>
      </c>
      <c r="F19" s="33">
        <v>0</v>
      </c>
      <c r="G19" s="34">
        <v>0</v>
      </c>
      <c r="H19" s="33">
        <v>0</v>
      </c>
      <c r="I19" s="33">
        <v>0</v>
      </c>
      <c r="J19" s="34">
        <v>0</v>
      </c>
      <c r="K19" s="33">
        <v>0</v>
      </c>
      <c r="L19" s="33">
        <v>0</v>
      </c>
      <c r="M19" s="34">
        <v>0</v>
      </c>
      <c r="N19" s="33">
        <v>0</v>
      </c>
      <c r="O19" s="33">
        <v>0</v>
      </c>
      <c r="P19" s="34">
        <v>0</v>
      </c>
      <c r="Q19" s="33">
        <v>0</v>
      </c>
    </row>
    <row r="20" spans="1:17" s="6" customFormat="1" ht="24" customHeight="1">
      <c r="A20" s="16" t="s">
        <v>87</v>
      </c>
      <c r="B20" s="17" t="s">
        <v>88</v>
      </c>
      <c r="C20" s="17">
        <f>C21</f>
        <v>24761.04</v>
      </c>
      <c r="D20" s="17">
        <f>D21</f>
        <v>24761.04</v>
      </c>
      <c r="E20" s="17">
        <f>E21</f>
        <v>24761.04</v>
      </c>
      <c r="F20" s="33">
        <v>0</v>
      </c>
      <c r="G20" s="34">
        <v>0</v>
      </c>
      <c r="H20" s="33">
        <v>0</v>
      </c>
      <c r="I20" s="33">
        <v>0</v>
      </c>
      <c r="J20" s="34">
        <v>0</v>
      </c>
      <c r="K20" s="33">
        <v>0</v>
      </c>
      <c r="L20" s="33">
        <v>0</v>
      </c>
      <c r="M20" s="34">
        <v>0</v>
      </c>
      <c r="N20" s="33">
        <v>0</v>
      </c>
      <c r="O20" s="33">
        <v>0</v>
      </c>
      <c r="P20" s="34">
        <v>0</v>
      </c>
      <c r="Q20" s="33">
        <v>0</v>
      </c>
    </row>
    <row r="21" spans="1:17" s="6" customFormat="1" ht="24" customHeight="1">
      <c r="A21" s="16" t="s">
        <v>89</v>
      </c>
      <c r="B21" s="17" t="s">
        <v>90</v>
      </c>
      <c r="C21" s="17">
        <f>SUM(C22:C23)</f>
        <v>24761.04</v>
      </c>
      <c r="D21" s="17">
        <f>SUM(D22:D23)</f>
        <v>24761.04</v>
      </c>
      <c r="E21" s="17">
        <f>SUM(E22:E23)</f>
        <v>24761.04</v>
      </c>
      <c r="F21" s="33">
        <v>0</v>
      </c>
      <c r="G21" s="34">
        <v>0</v>
      </c>
      <c r="H21" s="33">
        <v>0</v>
      </c>
      <c r="I21" s="33">
        <v>0</v>
      </c>
      <c r="J21" s="34">
        <v>0</v>
      </c>
      <c r="K21" s="33">
        <v>0</v>
      </c>
      <c r="L21" s="33">
        <v>0</v>
      </c>
      <c r="M21" s="34">
        <v>0</v>
      </c>
      <c r="N21" s="33">
        <v>0</v>
      </c>
      <c r="O21" s="33">
        <v>0</v>
      </c>
      <c r="P21" s="34">
        <v>0</v>
      </c>
      <c r="Q21" s="33">
        <v>0</v>
      </c>
    </row>
    <row r="22" spans="1:17" s="6" customFormat="1" ht="24" customHeight="1">
      <c r="A22" s="20" t="s">
        <v>91</v>
      </c>
      <c r="B22" s="20" t="s">
        <v>92</v>
      </c>
      <c r="C22" s="20">
        <f>D22</f>
        <v>15881.04</v>
      </c>
      <c r="D22" s="20">
        <f>E22</f>
        <v>15881.04</v>
      </c>
      <c r="E22" s="20">
        <v>15881.04</v>
      </c>
      <c r="F22" s="33">
        <v>0</v>
      </c>
      <c r="G22" s="34">
        <v>0</v>
      </c>
      <c r="H22" s="33">
        <v>0</v>
      </c>
      <c r="I22" s="33">
        <v>0</v>
      </c>
      <c r="J22" s="34">
        <v>0</v>
      </c>
      <c r="K22" s="33">
        <v>0</v>
      </c>
      <c r="L22" s="33">
        <v>0</v>
      </c>
      <c r="M22" s="34">
        <v>0</v>
      </c>
      <c r="N22" s="33">
        <v>0</v>
      </c>
      <c r="O22" s="33">
        <v>0</v>
      </c>
      <c r="P22" s="34">
        <v>0</v>
      </c>
      <c r="Q22" s="33">
        <v>0</v>
      </c>
    </row>
    <row r="23" spans="1:17" s="6" customFormat="1" ht="24" customHeight="1">
      <c r="A23" s="20" t="s">
        <v>93</v>
      </c>
      <c r="B23" s="20" t="s">
        <v>94</v>
      </c>
      <c r="C23" s="20">
        <f>D23</f>
        <v>8880</v>
      </c>
      <c r="D23" s="20">
        <f>E23</f>
        <v>8880</v>
      </c>
      <c r="E23" s="20">
        <v>8880</v>
      </c>
      <c r="F23" s="33">
        <v>0</v>
      </c>
      <c r="G23" s="34">
        <v>0</v>
      </c>
      <c r="H23" s="33">
        <v>0</v>
      </c>
      <c r="I23" s="33">
        <v>0</v>
      </c>
      <c r="J23" s="34">
        <v>0</v>
      </c>
      <c r="K23" s="33">
        <v>0</v>
      </c>
      <c r="L23" s="33">
        <v>0</v>
      </c>
      <c r="M23" s="34">
        <v>0</v>
      </c>
      <c r="N23" s="33">
        <v>0</v>
      </c>
      <c r="O23" s="33">
        <v>0</v>
      </c>
      <c r="P23" s="34">
        <v>0</v>
      </c>
      <c r="Q23" s="33">
        <v>0</v>
      </c>
    </row>
    <row r="24" spans="1:17" s="6" customFormat="1" ht="24" customHeight="1">
      <c r="A24" s="36"/>
      <c r="B24" s="37"/>
      <c r="C24" s="38"/>
      <c r="D24" s="38"/>
      <c r="E24" s="3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6" customFormat="1" ht="24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24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42"/>
      <c r="L26" s="42"/>
      <c r="M26" s="42"/>
      <c r="N26" s="42"/>
      <c r="O26" s="42"/>
      <c r="P26" s="42"/>
      <c r="Q26" s="42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2">
      <selection activeCell="K26" sqref="A3:K26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233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10"/>
      <c r="F2" s="10"/>
      <c r="G2" s="10"/>
      <c r="H2" s="10"/>
      <c r="I2" s="10"/>
      <c r="J2" s="10"/>
      <c r="K2" s="24" t="s">
        <v>2</v>
      </c>
    </row>
    <row r="3" spans="1:11" s="1" customFormat="1" ht="15" customHeight="1">
      <c r="A3" s="11" t="s">
        <v>50</v>
      </c>
      <c r="B3" s="11"/>
      <c r="C3" s="11" t="s">
        <v>61</v>
      </c>
      <c r="D3" s="12" t="s">
        <v>234</v>
      </c>
      <c r="E3" s="12" t="s">
        <v>235</v>
      </c>
      <c r="F3" s="12" t="s">
        <v>236</v>
      </c>
      <c r="G3" s="11" t="s">
        <v>237</v>
      </c>
      <c r="H3" s="11" t="s">
        <v>238</v>
      </c>
      <c r="I3" s="11" t="s">
        <v>239</v>
      </c>
      <c r="J3" s="11" t="s">
        <v>240</v>
      </c>
      <c r="K3" s="11" t="s">
        <v>241</v>
      </c>
    </row>
    <row r="4" spans="1:11" s="1" customFormat="1" ht="21" customHeight="1">
      <c r="A4" s="11" t="s">
        <v>104</v>
      </c>
      <c r="B4" s="11" t="s">
        <v>242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 t="s">
        <v>60</v>
      </c>
      <c r="B5" s="13" t="s">
        <v>60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4" customFormat="1" ht="17.25" customHeight="1">
      <c r="A6" s="14"/>
      <c r="B6" s="14"/>
      <c r="C6" s="15">
        <f>D6</f>
        <v>2619113.16</v>
      </c>
      <c r="D6" s="15">
        <f>D7+D12+D15+D20</f>
        <v>2619113.16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2" s="5" customFormat="1" ht="24" customHeight="1">
      <c r="A7" s="16">
        <v>201</v>
      </c>
      <c r="B7" s="17" t="s">
        <v>62</v>
      </c>
      <c r="C7" s="17">
        <f>D7+M7</f>
        <v>2560803.63</v>
      </c>
      <c r="D7" s="17">
        <v>2560803.63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25"/>
    </row>
    <row r="8" spans="1:12" s="5" customFormat="1" ht="24" customHeight="1">
      <c r="A8" s="16" t="s">
        <v>63</v>
      </c>
      <c r="B8" s="17" t="s">
        <v>64</v>
      </c>
      <c r="C8" s="17">
        <f>SUM(C9:C11)</f>
        <v>2560803.63</v>
      </c>
      <c r="D8" s="17">
        <v>2560803.63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25"/>
    </row>
    <row r="9" spans="1:12" s="5" customFormat="1" ht="24" customHeight="1">
      <c r="A9" s="18" t="s">
        <v>65</v>
      </c>
      <c r="B9" s="19" t="s">
        <v>66</v>
      </c>
      <c r="C9" s="20">
        <f>D9</f>
        <v>184083.63</v>
      </c>
      <c r="D9" s="20">
        <v>184083.63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25"/>
    </row>
    <row r="10" spans="1:12" s="5" customFormat="1" ht="24" customHeight="1">
      <c r="A10" s="18" t="s">
        <v>67</v>
      </c>
      <c r="B10" s="19" t="s">
        <v>68</v>
      </c>
      <c r="C10" s="20">
        <f>D10</f>
        <v>171900</v>
      </c>
      <c r="D10" s="20">
        <v>171900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25"/>
    </row>
    <row r="11" spans="1:12" s="5" customFormat="1" ht="24" customHeight="1">
      <c r="A11" s="21" t="s">
        <v>69</v>
      </c>
      <c r="B11" s="22" t="s">
        <v>70</v>
      </c>
      <c r="C11" s="23">
        <f>D11+M11</f>
        <v>2204820</v>
      </c>
      <c r="D11" s="23">
        <v>2204820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5"/>
    </row>
    <row r="12" spans="1:12" s="5" customFormat="1" ht="24" customHeight="1">
      <c r="A12" s="16" t="s">
        <v>71</v>
      </c>
      <c r="B12" s="17" t="s">
        <v>72</v>
      </c>
      <c r="C12" s="17">
        <f>C13</f>
        <v>19611.04</v>
      </c>
      <c r="D12" s="17">
        <v>19611.04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5"/>
    </row>
    <row r="13" spans="1:12" s="5" customFormat="1" ht="24" customHeight="1">
      <c r="A13" s="16" t="s">
        <v>73</v>
      </c>
      <c r="B13" s="17" t="s">
        <v>74</v>
      </c>
      <c r="C13" s="17">
        <f>C14</f>
        <v>19611.04</v>
      </c>
      <c r="D13" s="17">
        <v>19611.04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5"/>
    </row>
    <row r="14" spans="1:12" s="5" customFormat="1" ht="24" customHeight="1">
      <c r="A14" s="20" t="s">
        <v>75</v>
      </c>
      <c r="B14" s="20" t="s">
        <v>76</v>
      </c>
      <c r="C14" s="20">
        <f>D14</f>
        <v>19611.04</v>
      </c>
      <c r="D14" s="20">
        <v>19611.04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5"/>
    </row>
    <row r="15" spans="1:12" s="5" customFormat="1" ht="24" customHeight="1">
      <c r="A15" s="16" t="s">
        <v>77</v>
      </c>
      <c r="B15" s="17" t="s">
        <v>78</v>
      </c>
      <c r="C15" s="17">
        <f>C16</f>
        <v>13937.45</v>
      </c>
      <c r="D15" s="17">
        <v>13937.45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5"/>
    </row>
    <row r="16" spans="1:12" s="5" customFormat="1" ht="24" customHeight="1">
      <c r="A16" s="16" t="s">
        <v>79</v>
      </c>
      <c r="B16" s="17" t="s">
        <v>80</v>
      </c>
      <c r="C16" s="17">
        <f>SUM(C17:C19)</f>
        <v>13937.45</v>
      </c>
      <c r="D16" s="17">
        <v>13937.45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25"/>
    </row>
    <row r="17" spans="1:12" s="5" customFormat="1" ht="24" customHeight="1">
      <c r="A17" s="20" t="s">
        <v>81</v>
      </c>
      <c r="B17" s="20" t="s">
        <v>82</v>
      </c>
      <c r="C17" s="20">
        <f>D17</f>
        <v>10786.07</v>
      </c>
      <c r="D17" s="20">
        <v>10786.07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25"/>
    </row>
    <row r="18" spans="1:12" s="5" customFormat="1" ht="24" customHeight="1">
      <c r="A18" s="20" t="s">
        <v>83</v>
      </c>
      <c r="B18" s="20" t="s">
        <v>84</v>
      </c>
      <c r="C18" s="20">
        <f>D18</f>
        <v>2451.38</v>
      </c>
      <c r="D18" s="20">
        <v>2451.38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"/>
    </row>
    <row r="19" spans="1:12" s="5" customFormat="1" ht="24" customHeight="1">
      <c r="A19" s="20" t="s">
        <v>85</v>
      </c>
      <c r="B19" s="20" t="s">
        <v>86</v>
      </c>
      <c r="C19" s="20">
        <f>D19</f>
        <v>700</v>
      </c>
      <c r="D19" s="20">
        <v>700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5"/>
    </row>
    <row r="20" spans="1:12" s="5" customFormat="1" ht="24" customHeight="1">
      <c r="A20" s="16" t="s">
        <v>87</v>
      </c>
      <c r="B20" s="17" t="s">
        <v>88</v>
      </c>
      <c r="C20" s="17">
        <f>C21</f>
        <v>24761.04</v>
      </c>
      <c r="D20" s="17">
        <v>24761.04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25"/>
    </row>
    <row r="21" spans="1:12" s="5" customFormat="1" ht="24" customHeight="1">
      <c r="A21" s="16" t="s">
        <v>89</v>
      </c>
      <c r="B21" s="17" t="s">
        <v>90</v>
      </c>
      <c r="C21" s="17">
        <f>SUM(C22:C23)</f>
        <v>24761.04</v>
      </c>
      <c r="D21" s="17">
        <v>24761.04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5"/>
    </row>
    <row r="22" spans="1:12" s="5" customFormat="1" ht="24" customHeight="1">
      <c r="A22" s="20" t="s">
        <v>91</v>
      </c>
      <c r="B22" s="20" t="s">
        <v>92</v>
      </c>
      <c r="C22" s="20">
        <f>D22</f>
        <v>15881.04</v>
      </c>
      <c r="D22" s="20">
        <v>15881.04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25"/>
    </row>
    <row r="23" spans="1:11" s="6" customFormat="1" ht="16.5" customHeight="1">
      <c r="A23" s="20" t="s">
        <v>93</v>
      </c>
      <c r="B23" s="20" t="s">
        <v>94</v>
      </c>
      <c r="C23" s="20">
        <f>D23</f>
        <v>8880</v>
      </c>
      <c r="D23" s="20">
        <v>8880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s="6" customFormat="1" ht="16.5" customHeight="1">
      <c r="A24" s="16"/>
      <c r="B24" s="17"/>
      <c r="C24" s="20"/>
      <c r="D24" s="14"/>
      <c r="E24" s="20"/>
      <c r="F24" s="14"/>
      <c r="G24" s="14"/>
      <c r="H24" s="14"/>
      <c r="I24" s="14"/>
      <c r="J24" s="14"/>
      <c r="K24" s="14"/>
    </row>
    <row r="25" spans="1:11" s="6" customFormat="1" ht="16.5" customHeight="1">
      <c r="A25" s="16"/>
      <c r="B25" s="17"/>
      <c r="C25" s="20"/>
      <c r="D25" s="14"/>
      <c r="E25" s="20"/>
      <c r="F25" s="14"/>
      <c r="G25" s="14"/>
      <c r="H25" s="14"/>
      <c r="I25" s="14"/>
      <c r="J25" s="14"/>
      <c r="K25" s="14"/>
    </row>
    <row r="26" spans="1:11" s="6" customFormat="1" ht="16.5" customHeight="1">
      <c r="A26" s="16"/>
      <c r="B26" s="17"/>
      <c r="C26" s="20"/>
      <c r="D26" s="14"/>
      <c r="E26" s="20"/>
      <c r="F26" s="14"/>
      <c r="G26" s="14"/>
      <c r="H26" s="14"/>
      <c r="I26" s="14"/>
      <c r="J26" s="14"/>
      <c r="K26" s="14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刘畅</cp:lastModifiedBy>
  <dcterms:created xsi:type="dcterms:W3CDTF">2019-01-07T02:49:44Z</dcterms:created>
  <dcterms:modified xsi:type="dcterms:W3CDTF">2021-06-18T00:55:49Z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556F8E86C940488CA7E3E366F0CC263B</vt:lpwstr>
  </property>
</Properties>
</file>