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886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'表9-部门部门支出预算表'!$1:$5</definedName>
  </definedNames>
  <calcPr fullCalcOnLoad="1"/>
</workbook>
</file>

<file path=xl/sharedStrings.xml><?xml version="1.0" encoding="utf-8"?>
<sst xmlns="http://schemas.openxmlformats.org/spreadsheetml/2006/main" count="467" uniqueCount="294">
  <si>
    <t>财政拨款收支总表</t>
  </si>
  <si>
    <t>填报单位名称：大武口区动物卫生监督所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</si>
  <si>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</si>
  <si>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</si>
  <si>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</si>
  <si>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</si>
  <si>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</si>
  <si>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</si>
  <si>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</si>
  <si>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</si>
  <si>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</si>
  <si>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</si>
  <si>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</si>
  <si>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</si>
  <si>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</si>
  <si>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</si>
  <si>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</si>
  <si>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</si>
  <si>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</si>
  <si>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</si>
  <si>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</si>
  <si>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</si>
  <si>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</si>
  <si>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</si>
  <si>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</si>
  <si>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</si>
  <si>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</si>
  <si>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</si>
  <si>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</si>
  <si>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</si>
  <si>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</si>
  <si>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</si>
  <si>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</si>
  <si>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</si>
  <si>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</si>
  <si>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</si>
  <si>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</si>
  <si>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</si>
  <si>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</si>
  <si>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</si>
  <si>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</si>
  <si>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</si>
  <si>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</si>
  <si>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</si>
  <si>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</si>
  <si>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</si>
  <si>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</si>
  <si>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</si>
  <si>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</si>
  <si>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填报单位名称：大武口区动物卫生监督所 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</si>
  <si>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</si>
  <si>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</si>
  <si>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</si>
  <si>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</si>
  <si>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</si>
  <si>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</si>
  <si>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</si>
  <si>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</si>
  <si>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</si>
  <si>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</si>
  <si>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</si>
  <si>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</si>
  <si>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</si>
  <si>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</si>
  <si>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</si>
  <si>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社会保障和就业支出</t>
  </si>
  <si>
    <t>行政事业单位离退休支出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</si>
  <si>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</si>
  <si>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</si>
  <si>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</si>
  <si>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</si>
  <si>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</si>
  <si>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</si>
  <si>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</si>
  <si>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</si>
  <si>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</si>
  <si>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</si>
  <si>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213</t>
  </si>
  <si>
    <t>农林水支出</t>
  </si>
  <si>
    <t>21301</t>
  </si>
  <si>
    <t>农业</t>
  </si>
  <si>
    <t>2130104</t>
  </si>
  <si>
    <t>事业运行</t>
  </si>
  <si>
    <t>2130108</t>
  </si>
  <si>
    <t>病虫害控制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</si>
  <si>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</si>
  <si>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</si>
  <si>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</si>
  <si>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</si>
  <si>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</si>
  <si>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</si>
  <si>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</si>
  <si>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</si>
  <si>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</si>
  <si>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填报单位名称：大武口区动物卫生监督所    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</si>
  <si>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</si>
  <si>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</si>
  <si>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</si>
  <si>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</si>
  <si>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</si>
  <si>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</si>
  <si>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</si>
  <si>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</si>
  <si>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</si>
  <si>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</si>
  <si>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2080599</t>
  </si>
  <si>
    <t>其他行政事业单位离退休支出</t>
  </si>
  <si>
    <t>211</t>
  </si>
  <si>
    <t>节能环保支出</t>
  </si>
  <si>
    <t>21103</t>
  </si>
  <si>
    <t>污染防治</t>
  </si>
  <si>
    <t>2110302</t>
  </si>
  <si>
    <t>水体</t>
  </si>
  <si>
    <t>21108</t>
  </si>
  <si>
    <t>退牧还草</t>
  </si>
  <si>
    <t>2110899</t>
  </si>
  <si>
    <t>其他退牧还草支出</t>
  </si>
  <si>
    <t>212</t>
  </si>
  <si>
    <t>城乡社区支出</t>
  </si>
  <si>
    <t>21205</t>
  </si>
  <si>
    <t>城乡社区环境卫生</t>
  </si>
  <si>
    <t>2120501</t>
  </si>
  <si>
    <t>2130110</t>
  </si>
  <si>
    <t>执法监管</t>
  </si>
  <si>
    <t>2130120</t>
  </si>
  <si>
    <t>稳定农民收入补贴</t>
  </si>
  <si>
    <t>2130121</t>
  </si>
  <si>
    <t>农业结构调整补贴</t>
  </si>
  <si>
    <t>2130124</t>
  </si>
  <si>
    <t>农业组织化与产业经营</t>
  </si>
  <si>
    <t>2130135</t>
  </si>
  <si>
    <t>农业资源保护修复与利用</t>
  </si>
  <si>
    <t>2130199</t>
  </si>
  <si>
    <t>其他农业支出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</si>
  <si>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</si>
  <si>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</si>
  <si>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</si>
  <si>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</si>
  <si>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</si>
  <si>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</si>
  <si>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</si>
  <si>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</si>
  <si>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</si>
  <si>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</si>
  <si>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</si>
  <si>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</si>
  <si>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</si>
  <si>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</si>
  <si>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</si>
  <si>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</si>
  <si>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</si>
  <si>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</si>
  <si>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</si>
  <si>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</si>
  <si>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</si>
  <si>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</si>
  <si>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</si>
  <si>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</si>
  <si>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</si>
  <si>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</si>
  <si>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</si>
  <si>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</si>
  <si>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</si>
  <si>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</si>
  <si>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</si>
  <si>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</si>
  <si>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</si>
  <si>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</si>
  <si>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</si>
  <si>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</si>
  <si>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</si>
  <si>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</si>
  <si>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</si>
  <si>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</si>
  <si>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</si>
  <si>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</si>
  <si>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</si>
  <si>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</si>
  <si>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</si>
  <si>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</si>
  <si>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</si>
  <si>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</si>
  <si>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</si>
  <si>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</si>
  <si>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</si>
  <si>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</si>
  <si>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</si>
  <si>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</si>
  <si>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</si>
  <si>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</si>
  <si>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</si>
  <si>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</si>
  <si>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</si>
  <si>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</si>
  <si>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</si>
  <si>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</si>
  <si>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</si>
  <si>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</si>
  <si>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</si>
  <si>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</si>
  <si>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>填报单位名称：大武口区动物卫生监督所                   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</si>
  <si>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</si>
  <si>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</si>
  <si>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</si>
  <si>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</si>
  <si>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</si>
  <si>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</si>
  <si>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</si>
  <si>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</si>
  <si>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大武口区动物卫生监督所</t>
  </si>
  <si>
    <t>　　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</si>
  <si>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</si>
  <si>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</si>
  <si>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</si>
  <si>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</si>
  <si>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</si>
  <si>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无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</si>
  <si>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</si>
  <si>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</si>
  <si>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</si>
  <si>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</si>
  <si>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</si>
  <si>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</si>
  <si>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</si>
  <si>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</si>
  <si>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</si>
  <si>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</si>
  <si>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</si>
  <si>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</si>
  <si>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</si>
  <si>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</si>
  <si>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</si>
  <si>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</si>
  <si>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</si>
  <si>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</si>
  <si>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</si>
  <si>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</si>
  <si>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</si>
  <si>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</si>
  <si>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</si>
  <si>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</si>
  <si>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</si>
  <si>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</si>
  <si>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</si>
  <si>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</si>
  <si>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</si>
  <si>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</si>
  <si>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</si>
  <si>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</si>
  <si>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</si>
  <si>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</si>
  <si>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</si>
  <si>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</si>
  <si>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</si>
  <si>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</si>
  <si>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</si>
  <si>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</si>
  <si>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</si>
  <si>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</si>
  <si>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</si>
  <si>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</si>
  <si>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</si>
  <si>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</si>
  <si>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</si>
  <si>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</si>
  <si>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</si>
  <si>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</si>
  <si>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 大武口区动物卫生监督所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</si>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</sst>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_ "/>
    <numFmt numFmtId="181" formatCode="#,##0_ "/>
    <numFmt numFmtId="182" formatCode="#,##0.00_ "/>
    <numFmt numFmtId="183" formatCode="0_);[Red]\(0\)"/>
    <numFmt numFmtId="184" formatCode="#,##0;[Red]#,##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1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/>
    </xf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29" fillId="0" borderId="0" applyNumberFormat="0" applyFill="0" applyBorder="0" applyProtection="0">
      <alignment vertical="center"/>
    </xf>
    <xf numFmtId="0" fontId="4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 applyNumberFormat="0" applyFill="0" applyBorder="0" applyProtection="0">
      <alignment horizontal="left" vertical="center"/>
    </xf>
    <xf numFmtId="0" fontId="2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horizontal="center" vertical="center"/>
    </xf>
    <xf numFmtId="0" fontId="29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2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/>
      <protection/>
    </xf>
    <xf numFmtId="3" fontId="9" fillId="34" borderId="10" xfId="0" applyNumberFormat="1" applyFont="1" applyFill="1" applyBorder="1" applyAlignment="1" applyProtection="1">
      <alignment horizontal="right" vertical="center"/>
      <protection/>
    </xf>
    <xf numFmtId="181" fontId="1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181" fontId="2" fillId="34" borderId="10" xfId="0" applyNumberFormat="1" applyFont="1" applyFill="1" applyBorder="1" applyAlignment="1" applyProtection="1">
      <alignment vertical="center"/>
      <protection/>
    </xf>
    <xf numFmtId="181" fontId="9" fillId="34" borderId="10" xfId="0" applyNumberFormat="1" applyFont="1" applyFill="1" applyBorder="1" applyAlignment="1" applyProtection="1">
      <alignment/>
      <protection/>
    </xf>
    <xf numFmtId="181" fontId="11" fillId="34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49" fontId="8" fillId="34" borderId="10" xfId="0" applyNumberFormat="1" applyFont="1" applyFill="1" applyBorder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181" fontId="4" fillId="33" borderId="10" xfId="0" applyNumberFormat="1" applyFont="1" applyFill="1" applyBorder="1" applyAlignment="1" applyProtection="1">
      <alignment vertical="center"/>
      <protection/>
    </xf>
    <xf numFmtId="181" fontId="4" fillId="33" borderId="10" xfId="0" applyNumberFormat="1" applyFont="1" applyFill="1" applyBorder="1" applyAlignment="1" applyProtection="1">
      <alignment vertical="center" wrapText="1"/>
      <protection/>
    </xf>
    <xf numFmtId="181" fontId="4" fillId="34" borderId="10" xfId="0" applyNumberFormat="1" applyFont="1" applyFill="1" applyBorder="1" applyAlignment="1" applyProtection="1">
      <alignment vertical="center"/>
      <protection/>
    </xf>
    <xf numFmtId="181" fontId="4" fillId="34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181" fontId="8" fillId="34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6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3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left" wrapText="1"/>
      <protection/>
    </xf>
    <xf numFmtId="3" fontId="11" fillId="0" borderId="11" xfId="0" applyNumberFormat="1" applyFont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3" fontId="11" fillId="36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Border="1" applyAlignment="1" applyProtection="1">
      <alignment horizontal="right" wrapText="1"/>
      <protection/>
    </xf>
    <xf numFmtId="0" fontId="11" fillId="37" borderId="11" xfId="0" applyFont="1" applyFill="1" applyBorder="1" applyAlignment="1" applyProtection="1">
      <alignment horizontal="center" vertical="center" wrapText="1"/>
      <protection/>
    </xf>
    <xf numFmtId="3" fontId="11" fillId="37" borderId="11" xfId="0" applyNumberFormat="1" applyFont="1" applyFill="1" applyBorder="1" applyAlignment="1" applyProtection="1">
      <alignment horizontal="right" vertical="center" wrapText="1"/>
      <protection/>
    </xf>
    <xf numFmtId="3" fontId="11" fillId="37" borderId="11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/>
      <protection/>
    </xf>
    <xf numFmtId="181" fontId="11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9" fillId="36" borderId="10" xfId="0" applyNumberFormat="1" applyFont="1" applyFill="1" applyBorder="1" applyAlignment="1" applyProtection="1">
      <alignment horizontal="right" vertical="center"/>
      <protection/>
    </xf>
    <xf numFmtId="9" fontId="9" fillId="36" borderId="10" xfId="0" applyNumberFormat="1" applyFont="1" applyFill="1" applyBorder="1" applyAlignment="1" applyProtection="1">
      <alignment horizontal="right" vertical="center"/>
      <protection/>
    </xf>
    <xf numFmtId="9" fontId="1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180" fontId="17" fillId="0" borderId="12" xfId="0" applyNumberFormat="1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 wrapText="1"/>
      <protection/>
    </xf>
    <xf numFmtId="180" fontId="17" fillId="0" borderId="10" xfId="0" applyNumberFormat="1" applyFont="1" applyFill="1" applyBorder="1" applyAlignment="1" applyProtection="1">
      <alignment horizontal="center" vertical="center" wrapText="1"/>
      <protection/>
    </xf>
    <xf numFmtId="180" fontId="17" fillId="0" borderId="10" xfId="0" applyNumberFormat="1" applyFont="1" applyFill="1" applyBorder="1" applyAlignment="1" applyProtection="1">
      <alignment wrapText="1"/>
      <protection/>
    </xf>
    <xf numFmtId="0" fontId="11" fillId="0" borderId="14" xfId="0" applyFont="1" applyBorder="1" applyAlignment="1" applyProtection="1">
      <alignment/>
      <protection/>
    </xf>
    <xf numFmtId="180" fontId="17" fillId="0" borderId="10" xfId="0" applyNumberFormat="1" applyFont="1" applyFill="1" applyBorder="1" applyAlignment="1" applyProtection="1">
      <alignment/>
      <protection/>
    </xf>
    <xf numFmtId="180" fontId="17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0" fillId="38" borderId="11" xfId="33" applyFont="1" applyFill="1" applyBorder="1" applyAlignment="1">
      <alignment horizontal="center" vertical="center"/>
      <protection/>
    </xf>
    <xf numFmtId="0" fontId="20" fillId="38" borderId="11" xfId="0" applyFont="1" applyFill="1" applyBorder="1" applyAlignment="1">
      <alignment horizontal="center" vertical="center"/>
    </xf>
    <xf numFmtId="181" fontId="11" fillId="38" borderId="10" xfId="0" applyNumberFormat="1" applyFont="1" applyFill="1" applyBorder="1" applyAlignment="1" applyProtection="1">
      <alignment horizontal="right" vertical="center"/>
      <protection/>
    </xf>
    <xf numFmtId="0" fontId="20" fillId="0" borderId="15" xfId="33" applyFont="1" applyBorder="1" applyAlignment="1">
      <alignment horizontal="left" vertical="center" wrapText="1"/>
      <protection/>
    </xf>
    <xf numFmtId="0" fontId="20" fillId="0" borderId="16" xfId="33" applyFont="1" applyBorder="1" applyAlignment="1">
      <alignment horizontal="left" vertical="center" wrapText="1"/>
      <protection/>
    </xf>
    <xf numFmtId="181" fontId="1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justify" vertical="center" wrapText="1"/>
      <protection/>
    </xf>
    <xf numFmtId="3" fontId="11" fillId="36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33" applyFont="1" applyBorder="1" applyAlignment="1">
      <alignment horizontal="left" vertical="center" wrapText="1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182" fontId="11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3" fontId="11" fillId="0" borderId="11" xfId="0" applyNumberFormat="1" applyFont="1" applyBorder="1" applyAlignment="1" applyProtection="1">
      <alignment horizontal="center" vertical="center"/>
      <protection/>
    </xf>
    <xf numFmtId="183" fontId="21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10" fontId="11" fillId="33" borderId="12" xfId="0" applyNumberFormat="1" applyFont="1" applyFill="1" applyBorder="1" applyAlignment="1" applyProtection="1">
      <alignment horizontal="center" vertical="center"/>
      <protection/>
    </xf>
    <xf numFmtId="0" fontId="8" fillId="39" borderId="10" xfId="0" applyFont="1" applyFill="1" applyBorder="1" applyAlignment="1" applyProtection="1">
      <alignment horizontal="left" vertical="center"/>
      <protection/>
    </xf>
    <xf numFmtId="3" fontId="8" fillId="39" borderId="10" xfId="0" applyNumberFormat="1" applyFont="1" applyFill="1" applyBorder="1" applyAlignment="1" applyProtection="1">
      <alignment horizontal="left" vertical="center"/>
      <protection/>
    </xf>
    <xf numFmtId="3" fontId="8" fillId="39" borderId="10" xfId="0" applyNumberFormat="1" applyFont="1" applyFill="1" applyBorder="1" applyAlignment="1" applyProtection="1">
      <alignment horizontal="center" vertical="center"/>
      <protection/>
    </xf>
    <xf numFmtId="3" fontId="8" fillId="39" borderId="10" xfId="0" applyNumberFormat="1" applyFont="1" applyFill="1" applyBorder="1" applyAlignment="1" applyProtection="1">
      <alignment horizontal="right" vertical="center"/>
      <protection/>
    </xf>
    <xf numFmtId="181" fontId="8" fillId="39" borderId="10" xfId="0" applyNumberFormat="1" applyFont="1" applyFill="1" applyBorder="1" applyAlignment="1" applyProtection="1">
      <alignment horizontal="center" vertical="center"/>
      <protection/>
    </xf>
    <xf numFmtId="10" fontId="8" fillId="39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10" fontId="4" fillId="0" borderId="10" xfId="0" applyNumberFormat="1" applyFont="1" applyFill="1" applyBorder="1" applyAlignment="1" applyProtection="1">
      <alignment horizontal="center" vertical="center"/>
      <protection/>
    </xf>
    <xf numFmtId="3" fontId="22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181" fontId="8" fillId="34" borderId="10" xfId="0" applyNumberFormat="1" applyFont="1" applyFill="1" applyBorder="1" applyAlignment="1" applyProtection="1">
      <alignment horizontal="center" vertical="center"/>
      <protection/>
    </xf>
    <xf numFmtId="10" fontId="8" fillId="34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49" fontId="64" fillId="39" borderId="10" xfId="0" applyNumberFormat="1" applyFont="1" applyFill="1" applyBorder="1" applyAlignment="1" applyProtection="1">
      <alignment horizontal="left" vertical="center"/>
      <protection/>
    </xf>
    <xf numFmtId="3" fontId="64" fillId="39" borderId="10" xfId="0" applyNumberFormat="1" applyFont="1" applyFill="1" applyBorder="1" applyAlignment="1" applyProtection="1">
      <alignment horizontal="left" vertical="center" wrapText="1"/>
      <protection/>
    </xf>
    <xf numFmtId="3" fontId="65" fillId="39" borderId="10" xfId="0" applyNumberFormat="1" applyFont="1" applyFill="1" applyBorder="1" applyAlignment="1" applyProtection="1">
      <alignment horizontal="center" vertical="center"/>
      <protection/>
    </xf>
    <xf numFmtId="3" fontId="64" fillId="39" borderId="10" xfId="0" applyNumberFormat="1" applyFont="1" applyFill="1" applyBorder="1" applyAlignment="1" applyProtection="1">
      <alignment horizontal="right" vertical="center"/>
      <protection/>
    </xf>
    <xf numFmtId="3" fontId="64" fillId="39" borderId="10" xfId="0" applyNumberFormat="1" applyFont="1" applyFill="1" applyBorder="1" applyAlignment="1" applyProtection="1">
      <alignment horizontal="center" vertical="center"/>
      <protection/>
    </xf>
    <xf numFmtId="181" fontId="64" fillId="39" borderId="10" xfId="0" applyNumberFormat="1" applyFont="1" applyFill="1" applyBorder="1" applyAlignment="1" applyProtection="1">
      <alignment horizontal="center" vertical="center"/>
      <protection/>
    </xf>
    <xf numFmtId="10" fontId="64" fillId="39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8" fillId="40" borderId="10" xfId="0" applyNumberFormat="1" applyFont="1" applyFill="1" applyBorder="1" applyAlignment="1" applyProtection="1">
      <alignment horizontal="left" vertical="center"/>
      <protection/>
    </xf>
    <xf numFmtId="3" fontId="8" fillId="40" borderId="10" xfId="0" applyNumberFormat="1" applyFont="1" applyFill="1" applyBorder="1" applyAlignment="1" applyProtection="1">
      <alignment horizontal="left" vertical="center" wrapText="1"/>
      <protection/>
    </xf>
    <xf numFmtId="3" fontId="22" fillId="40" borderId="10" xfId="0" applyNumberFormat="1" applyFont="1" applyFill="1" applyBorder="1" applyAlignment="1" applyProtection="1">
      <alignment horizontal="center" vertical="center"/>
      <protection/>
    </xf>
    <xf numFmtId="3" fontId="8" fillId="40" borderId="10" xfId="0" applyNumberFormat="1" applyFont="1" applyFill="1" applyBorder="1" applyAlignment="1" applyProtection="1">
      <alignment horizontal="right" vertical="center"/>
      <protection/>
    </xf>
    <xf numFmtId="3" fontId="8" fillId="40" borderId="10" xfId="0" applyNumberFormat="1" applyFont="1" applyFill="1" applyBorder="1" applyAlignment="1" applyProtection="1">
      <alignment horizontal="center" vertical="center"/>
      <protection/>
    </xf>
    <xf numFmtId="0" fontId="22" fillId="40" borderId="10" xfId="0" applyFont="1" applyFill="1" applyBorder="1" applyAlignment="1" applyProtection="1">
      <alignment horizontal="center" vertical="center"/>
      <protection/>
    </xf>
    <xf numFmtId="181" fontId="8" fillId="40" borderId="10" xfId="0" applyNumberFormat="1" applyFont="1" applyFill="1" applyBorder="1" applyAlignment="1" applyProtection="1">
      <alignment horizontal="center" vertical="center"/>
      <protection/>
    </xf>
    <xf numFmtId="10" fontId="4" fillId="40" borderId="10" xfId="0" applyNumberFormat="1" applyFont="1" applyFill="1" applyBorder="1" applyAlignment="1" applyProtection="1">
      <alignment horizontal="center" vertical="center"/>
      <protection/>
    </xf>
    <xf numFmtId="10" fontId="8" fillId="40" borderId="1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181" fontId="11" fillId="33" borderId="12" xfId="0" applyNumberFormat="1" applyFont="1" applyFill="1" applyBorder="1" applyAlignment="1" applyProtection="1">
      <alignment horizontal="right" vertical="center"/>
      <protection/>
    </xf>
    <xf numFmtId="0" fontId="8" fillId="34" borderId="10" xfId="0" applyFont="1" applyFill="1" applyBorder="1" applyAlignment="1" applyProtection="1">
      <alignment horizontal="right" vertical="center"/>
      <protection/>
    </xf>
    <xf numFmtId="181" fontId="9" fillId="34" borderId="10" xfId="0" applyNumberFormat="1" applyFont="1" applyFill="1" applyBorder="1" applyAlignment="1" applyProtection="1">
      <alignment wrapText="1"/>
      <protection/>
    </xf>
    <xf numFmtId="181" fontId="11" fillId="0" borderId="10" xfId="0" applyNumberFormat="1" applyFont="1" applyFill="1" applyBorder="1" applyAlignment="1" applyProtection="1">
      <alignment wrapText="1"/>
      <protection/>
    </xf>
    <xf numFmtId="49" fontId="8" fillId="34" borderId="1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81" fontId="11" fillId="33" borderId="18" xfId="0" applyNumberFormat="1" applyFont="1" applyFill="1" applyBorder="1" applyAlignment="1" applyProtection="1">
      <alignment horizontal="right" vertical="center"/>
      <protection/>
    </xf>
    <xf numFmtId="181" fontId="9" fillId="34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4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left" vertical="center"/>
      <protection/>
    </xf>
    <xf numFmtId="181" fontId="24" fillId="35" borderId="11" xfId="0" applyNumberFormat="1" applyFont="1" applyFill="1" applyBorder="1" applyAlignment="1" applyProtection="1">
      <alignment horizontal="right" vertical="center"/>
      <protection/>
    </xf>
    <xf numFmtId="0" fontId="11" fillId="35" borderId="11" xfId="0" applyFont="1" applyFill="1" applyBorder="1" applyAlignment="1" applyProtection="1">
      <alignment vertical="center"/>
      <protection/>
    </xf>
    <xf numFmtId="181" fontId="11" fillId="35" borderId="11" xfId="0" applyNumberFormat="1" applyFont="1" applyFill="1" applyBorder="1" applyAlignment="1" applyProtection="1">
      <alignment horizontal="center" vertical="center"/>
      <protection/>
    </xf>
    <xf numFmtId="181" fontId="24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36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181" fontId="24" fillId="36" borderId="11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81" fontId="24" fillId="0" borderId="11" xfId="0" applyNumberFormat="1" applyFont="1" applyBorder="1" applyAlignment="1" applyProtection="1">
      <alignment/>
      <protection/>
    </xf>
    <xf numFmtId="181" fontId="24" fillId="0" borderId="11" xfId="0" applyNumberFormat="1" applyFont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/>
      <protection/>
    </xf>
    <xf numFmtId="181" fontId="11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 applyProtection="1">
      <alignment horizontal="center" vertical="center"/>
      <protection/>
    </xf>
    <xf numFmtId="184" fontId="11" fillId="35" borderId="11" xfId="0" applyNumberFormat="1" applyFont="1" applyFill="1" applyBorder="1" applyAlignment="1" applyProtection="1">
      <alignment horizontal="right" vertical="center"/>
      <protection/>
    </xf>
    <xf numFmtId="184" fontId="11" fillId="35" borderId="11" xfId="0" applyNumberFormat="1" applyFont="1" applyFill="1" applyBorder="1" applyAlignment="1" applyProtection="1">
      <alignment horizontal="center" vertical="center"/>
      <protection/>
    </xf>
    <xf numFmtId="184" fontId="11" fillId="0" borderId="11" xfId="0" applyNumberFormat="1" applyFont="1" applyBorder="1" applyAlignment="1" applyProtection="1">
      <alignment horizontal="right" vertical="center"/>
      <protection/>
    </xf>
    <xf numFmtId="184" fontId="11" fillId="36" borderId="11" xfId="0" applyNumberFormat="1" applyFont="1" applyFill="1" applyBorder="1" applyAlignment="1" applyProtection="1">
      <alignment horizontal="center" vertical="center"/>
      <protection/>
    </xf>
    <xf numFmtId="184" fontId="11" fillId="0" borderId="11" xfId="0" applyNumberFormat="1" applyFont="1" applyBorder="1" applyAlignment="1" applyProtection="1">
      <alignment horizontal="center" vertical="center"/>
      <protection/>
    </xf>
    <xf numFmtId="184" fontId="11" fillId="36" borderId="11" xfId="0" applyNumberFormat="1" applyFont="1" applyFill="1" applyBorder="1" applyAlignment="1" applyProtection="1">
      <alignment horizontal="right" vertical="center"/>
      <protection/>
    </xf>
    <xf numFmtId="184" fontId="11" fillId="0" borderId="11" xfId="0" applyNumberFormat="1" applyFont="1" applyFill="1" applyBorder="1" applyAlignment="1" applyProtection="1">
      <alignment horizontal="right" vertical="center"/>
      <protection/>
    </xf>
    <xf numFmtId="184" fontId="11" fillId="0" borderId="11" xfId="0" applyNumberFormat="1" applyFont="1" applyFill="1" applyBorder="1" applyAlignment="1" applyProtection="1">
      <alignment vertical="center"/>
      <protection/>
    </xf>
    <xf numFmtId="184" fontId="11" fillId="36" borderId="11" xfId="0" applyNumberFormat="1" applyFont="1" applyFill="1" applyBorder="1" applyAlignment="1" applyProtection="1">
      <alignment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@font-face" xfId="71"/>
    <cellStyle name="@ET_Style?s" xfId="72"/>
    <cellStyle name="@ET_Style?th" xfId="73"/>
    <cellStyle name="@ET_Style?p.p0" xfId="74"/>
    <cellStyle name="@ET_Style?@pag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8515625" style="1" customWidth="1"/>
    <col min="7" max="7" width="9.140625" style="1" customWidth="1"/>
  </cols>
  <sheetData>
    <row r="1" spans="1:6" s="1" customFormat="1" ht="31.5" customHeight="1">
      <c r="A1" s="7" t="s">
        <v>0</v>
      </c>
      <c r="B1" s="7"/>
      <c r="C1" s="7"/>
      <c r="D1" s="7"/>
      <c r="E1" s="7"/>
      <c r="F1" s="7"/>
    </row>
    <row r="2" spans="1:6" s="1" customFormat="1" ht="14.25" customHeight="1">
      <c r="A2" s="198" t="s">
        <v>1</v>
      </c>
      <c r="B2" s="198"/>
      <c r="C2" s="130"/>
      <c r="D2" s="199"/>
      <c r="E2" s="200"/>
      <c r="F2" s="200" t="s">
        <v>2</v>
      </c>
    </row>
    <row r="3" spans="1:6" s="1" customFormat="1" ht="19.5" customHeight="1">
      <c r="A3" s="201" t="s">
        <v>3</v>
      </c>
      <c r="B3" s="201"/>
      <c r="C3" s="201" t="s">
        <v>4</v>
      </c>
      <c r="D3" s="201"/>
      <c r="E3" s="201"/>
      <c r="F3" s="201"/>
    </row>
    <row r="4" spans="1:6" s="1" customFormat="1" ht="24" customHeight="1">
      <c r="A4" s="202" t="s">
        <v>5</v>
      </c>
      <c r="B4" s="202" t="s">
        <v>6</v>
      </c>
      <c r="C4" s="202" t="s">
        <v>7</v>
      </c>
      <c r="D4" s="202" t="s">
        <v>6</v>
      </c>
      <c r="E4" s="203" t="s">
        <v>8</v>
      </c>
      <c r="F4" s="203" t="s">
        <v>9</v>
      </c>
    </row>
    <row r="5" spans="1:6" s="1" customFormat="1" ht="24" customHeight="1">
      <c r="A5" s="204" t="s">
        <v>10</v>
      </c>
      <c r="B5" s="205">
        <f>B6</f>
        <v>1512915</v>
      </c>
      <c r="C5" s="206" t="s">
        <v>11</v>
      </c>
      <c r="D5" s="207">
        <f>D13+D15+D18+D25</f>
        <v>1512915</v>
      </c>
      <c r="E5" s="207">
        <f>E13+E15+E18+E25</f>
        <v>1512915</v>
      </c>
      <c r="F5" s="207">
        <f aca="true" t="shared" si="0" ref="D5:F5">SUM(F6:F34)</f>
        <v>0</v>
      </c>
    </row>
    <row r="6" spans="1:6" s="1" customFormat="1" ht="19.5" customHeight="1">
      <c r="A6" s="183" t="s">
        <v>12</v>
      </c>
      <c r="B6" s="208">
        <v>1512915</v>
      </c>
      <c r="C6" s="209" t="s">
        <v>13</v>
      </c>
      <c r="D6" s="210"/>
      <c r="E6" s="210"/>
      <c r="F6" s="211"/>
    </row>
    <row r="7" spans="1:6" s="1" customFormat="1" ht="19.5" customHeight="1">
      <c r="A7" s="212" t="s">
        <v>14</v>
      </c>
      <c r="B7" s="208">
        <v>1512915</v>
      </c>
      <c r="C7" s="209" t="s">
        <v>15</v>
      </c>
      <c r="D7" s="210"/>
      <c r="E7" s="210"/>
      <c r="F7" s="211"/>
    </row>
    <row r="8" spans="1:6" s="1" customFormat="1" ht="19.5" customHeight="1">
      <c r="A8" s="212" t="s">
        <v>16</v>
      </c>
      <c r="B8" s="213">
        <v>0</v>
      </c>
      <c r="C8" s="209" t="s">
        <v>17</v>
      </c>
      <c r="D8" s="210"/>
      <c r="E8" s="210"/>
      <c r="F8" s="211"/>
    </row>
    <row r="9" spans="1:6" s="1" customFormat="1" ht="19.5" customHeight="1">
      <c r="A9" s="214"/>
      <c r="B9" s="215"/>
      <c r="C9" s="209" t="s">
        <v>18</v>
      </c>
      <c r="D9" s="210"/>
      <c r="E9" s="210"/>
      <c r="F9" s="211"/>
    </row>
    <row r="10" spans="1:6" s="1" customFormat="1" ht="19.5" customHeight="1">
      <c r="A10" s="214"/>
      <c r="B10" s="216"/>
      <c r="C10" s="209" t="s">
        <v>19</v>
      </c>
      <c r="D10" s="210"/>
      <c r="E10" s="210"/>
      <c r="F10" s="211"/>
    </row>
    <row r="11" spans="1:6" s="1" customFormat="1" ht="19.5" customHeight="1">
      <c r="A11" s="214"/>
      <c r="B11" s="216"/>
      <c r="C11" s="209" t="s">
        <v>20</v>
      </c>
      <c r="D11" s="210"/>
      <c r="E11" s="210"/>
      <c r="F11" s="211"/>
    </row>
    <row r="12" spans="1:6" s="1" customFormat="1" ht="19.5" customHeight="1">
      <c r="A12" s="214"/>
      <c r="B12" s="216"/>
      <c r="C12" s="209" t="s">
        <v>21</v>
      </c>
      <c r="D12" s="210"/>
      <c r="E12" s="210"/>
      <c r="F12" s="211"/>
    </row>
    <row r="13" spans="1:6" s="1" customFormat="1" ht="19.5" customHeight="1">
      <c r="A13" s="214"/>
      <c r="B13" s="216"/>
      <c r="C13" s="209" t="s">
        <v>22</v>
      </c>
      <c r="D13" s="210">
        <v>121143</v>
      </c>
      <c r="E13" s="210">
        <v>121143</v>
      </c>
      <c r="F13" s="211"/>
    </row>
    <row r="14" spans="1:6" s="1" customFormat="1" ht="19.5" customHeight="1">
      <c r="A14" s="214"/>
      <c r="B14" s="216"/>
      <c r="C14" s="209" t="s">
        <v>23</v>
      </c>
      <c r="D14" s="210"/>
      <c r="E14" s="210"/>
      <c r="F14" s="211"/>
    </row>
    <row r="15" spans="1:6" s="1" customFormat="1" ht="19.5" customHeight="1">
      <c r="A15" s="214"/>
      <c r="B15" s="216"/>
      <c r="C15" s="209" t="s">
        <v>24</v>
      </c>
      <c r="D15" s="210">
        <v>71881</v>
      </c>
      <c r="E15" s="210">
        <v>71881</v>
      </c>
      <c r="F15" s="211"/>
    </row>
    <row r="16" spans="1:6" s="1" customFormat="1" ht="19.5" customHeight="1">
      <c r="A16" s="214"/>
      <c r="B16" s="216"/>
      <c r="C16" s="209" t="s">
        <v>25</v>
      </c>
      <c r="D16" s="210"/>
      <c r="E16" s="210"/>
      <c r="F16" s="211"/>
    </row>
    <row r="17" spans="1:6" s="1" customFormat="1" ht="19.5" customHeight="1">
      <c r="A17" s="214"/>
      <c r="B17" s="216"/>
      <c r="C17" s="209" t="s">
        <v>26</v>
      </c>
      <c r="D17" s="210"/>
      <c r="E17" s="210"/>
      <c r="F17" s="211"/>
    </row>
    <row r="18" spans="1:6" s="1" customFormat="1" ht="19.5" customHeight="1">
      <c r="A18" s="217"/>
      <c r="B18" s="213"/>
      <c r="C18" s="209" t="s">
        <v>27</v>
      </c>
      <c r="D18" s="210">
        <v>1155175</v>
      </c>
      <c r="E18" s="210">
        <v>1155175</v>
      </c>
      <c r="F18" s="211"/>
    </row>
    <row r="19" spans="1:6" s="1" customFormat="1" ht="19.5" customHeight="1">
      <c r="A19" s="214"/>
      <c r="B19" s="216"/>
      <c r="C19" s="209" t="s">
        <v>28</v>
      </c>
      <c r="D19" s="210"/>
      <c r="E19" s="210"/>
      <c r="F19" s="211"/>
    </row>
    <row r="20" spans="1:6" s="1" customFormat="1" ht="19.5" customHeight="1">
      <c r="A20" s="214"/>
      <c r="B20" s="213"/>
      <c r="C20" s="209" t="s">
        <v>29</v>
      </c>
      <c r="D20" s="210"/>
      <c r="E20" s="210"/>
      <c r="F20" s="211"/>
    </row>
    <row r="21" spans="1:6" s="1" customFormat="1" ht="19.5" customHeight="1">
      <c r="A21" s="217"/>
      <c r="B21" s="216"/>
      <c r="C21" s="209" t="s">
        <v>30</v>
      </c>
      <c r="D21" s="210"/>
      <c r="E21" s="210"/>
      <c r="F21" s="211"/>
    </row>
    <row r="22" spans="1:6" s="1" customFormat="1" ht="19.5" customHeight="1">
      <c r="A22" s="214"/>
      <c r="B22" s="216"/>
      <c r="C22" s="209" t="s">
        <v>31</v>
      </c>
      <c r="D22" s="210"/>
      <c r="E22" s="210"/>
      <c r="F22" s="211"/>
    </row>
    <row r="23" spans="1:6" s="1" customFormat="1" ht="19.5" customHeight="1">
      <c r="A23" s="214"/>
      <c r="B23" s="216"/>
      <c r="C23" s="209" t="s">
        <v>32</v>
      </c>
      <c r="D23" s="210"/>
      <c r="E23" s="210"/>
      <c r="F23" s="211"/>
    </row>
    <row r="24" spans="1:6" s="1" customFormat="1" ht="19.5" customHeight="1">
      <c r="A24" s="214"/>
      <c r="B24" s="216"/>
      <c r="C24" s="209" t="s">
        <v>33</v>
      </c>
      <c r="D24" s="210"/>
      <c r="E24" s="210"/>
      <c r="F24" s="211"/>
    </row>
    <row r="25" spans="1:6" s="1" customFormat="1" ht="19.5" customHeight="1">
      <c r="A25" s="214"/>
      <c r="B25" s="216"/>
      <c r="C25" s="209" t="s">
        <v>34</v>
      </c>
      <c r="D25" s="210">
        <v>164716</v>
      </c>
      <c r="E25" s="210">
        <v>164716</v>
      </c>
      <c r="F25" s="211"/>
    </row>
    <row r="26" spans="1:6" s="1" customFormat="1" ht="19.5" customHeight="1">
      <c r="A26" s="214"/>
      <c r="B26" s="216"/>
      <c r="C26" s="209" t="s">
        <v>35</v>
      </c>
      <c r="D26" s="210"/>
      <c r="E26" s="210"/>
      <c r="F26" s="211"/>
    </row>
    <row r="27" spans="1:6" s="1" customFormat="1" ht="19.5" customHeight="1">
      <c r="A27" s="214"/>
      <c r="B27" s="216"/>
      <c r="C27" s="209" t="s">
        <v>36</v>
      </c>
      <c r="D27" s="210"/>
      <c r="E27" s="210"/>
      <c r="F27" s="211"/>
    </row>
    <row r="28" spans="1:6" s="1" customFormat="1" ht="19.5" customHeight="1">
      <c r="A28" s="214"/>
      <c r="B28" s="216"/>
      <c r="C28" s="209" t="s">
        <v>37</v>
      </c>
      <c r="D28" s="210"/>
      <c r="E28" s="210"/>
      <c r="F28" s="211"/>
    </row>
    <row r="29" spans="1:6" s="1" customFormat="1" ht="19.5" customHeight="1">
      <c r="A29" s="214"/>
      <c r="B29" s="216"/>
      <c r="C29" s="209" t="s">
        <v>38</v>
      </c>
      <c r="D29" s="210"/>
      <c r="E29" s="210"/>
      <c r="F29" s="211"/>
    </row>
    <row r="30" spans="1:6" s="1" customFormat="1" ht="19.5" customHeight="1">
      <c r="A30" s="214"/>
      <c r="B30" s="216"/>
      <c r="C30" s="209" t="s">
        <v>39</v>
      </c>
      <c r="D30" s="210"/>
      <c r="E30" s="210"/>
      <c r="F30" s="211"/>
    </row>
    <row r="31" spans="1:6" s="1" customFormat="1" ht="19.5" customHeight="1">
      <c r="A31" s="214"/>
      <c r="B31" s="216"/>
      <c r="C31" s="209" t="s">
        <v>40</v>
      </c>
      <c r="D31" s="210"/>
      <c r="E31" s="218"/>
      <c r="F31" s="211"/>
    </row>
    <row r="32" spans="1:6" s="1" customFormat="1" ht="19.5" customHeight="1">
      <c r="A32" s="214"/>
      <c r="B32" s="216"/>
      <c r="C32" s="209" t="s">
        <v>41</v>
      </c>
      <c r="D32" s="210"/>
      <c r="E32" s="210"/>
      <c r="F32" s="211"/>
    </row>
    <row r="33" spans="1:6" s="1" customFormat="1" ht="19.5" customHeight="1">
      <c r="A33" s="214"/>
      <c r="B33" s="216"/>
      <c r="C33" s="209" t="s">
        <v>42</v>
      </c>
      <c r="D33" s="210"/>
      <c r="E33" s="210"/>
      <c r="F33" s="211"/>
    </row>
    <row r="34" spans="1:6" s="1" customFormat="1" ht="19.5" customHeight="1">
      <c r="A34" s="214"/>
      <c r="B34" s="216"/>
      <c r="C34" s="209" t="s">
        <v>43</v>
      </c>
      <c r="D34" s="210"/>
      <c r="E34" s="218"/>
      <c r="F34" s="211"/>
    </row>
    <row r="35" spans="1:6" s="1" customFormat="1" ht="19.5" customHeight="1">
      <c r="A35" s="219"/>
      <c r="B35" s="208"/>
      <c r="C35" s="220"/>
      <c r="D35" s="210"/>
      <c r="E35" s="221"/>
      <c r="F35" s="210"/>
    </row>
    <row r="36" spans="1:6" s="1" customFormat="1" ht="19.5" customHeight="1">
      <c r="A36" s="204" t="s">
        <v>44</v>
      </c>
      <c r="B36" s="205">
        <f aca="true" t="shared" si="1" ref="B36:F36">B37+B38</f>
        <v>2494082</v>
      </c>
      <c r="C36" s="206" t="s">
        <v>45</v>
      </c>
      <c r="D36" s="222">
        <f t="shared" si="1"/>
        <v>2494082</v>
      </c>
      <c r="E36" s="223">
        <f t="shared" si="1"/>
        <v>2494082</v>
      </c>
      <c r="F36" s="222">
        <f t="shared" si="1"/>
        <v>0</v>
      </c>
    </row>
    <row r="37" spans="1:6" s="1" customFormat="1" ht="19.5" customHeight="1">
      <c r="A37" s="212" t="s">
        <v>14</v>
      </c>
      <c r="B37" s="213">
        <v>2494082</v>
      </c>
      <c r="C37" s="212" t="s">
        <v>14</v>
      </c>
      <c r="D37" s="224">
        <v>2494082</v>
      </c>
      <c r="E37" s="225">
        <v>2494082</v>
      </c>
      <c r="F37" s="224">
        <v>0</v>
      </c>
    </row>
    <row r="38" spans="1:6" s="1" customFormat="1" ht="19.5" customHeight="1">
      <c r="A38" s="212" t="s">
        <v>16</v>
      </c>
      <c r="B38" s="213">
        <v>0</v>
      </c>
      <c r="C38" s="212" t="s">
        <v>16</v>
      </c>
      <c r="D38" s="224">
        <v>0</v>
      </c>
      <c r="E38" s="226">
        <v>0</v>
      </c>
      <c r="F38" s="227">
        <v>0</v>
      </c>
    </row>
    <row r="39" spans="1:6" s="1" customFormat="1" ht="19.5" customHeight="1">
      <c r="A39" s="201" t="s">
        <v>46</v>
      </c>
      <c r="B39" s="208">
        <f aca="true" t="shared" si="2" ref="B39:F39">B5+B36</f>
        <v>4006997</v>
      </c>
      <c r="C39" s="201" t="s">
        <v>47</v>
      </c>
      <c r="D39" s="228">
        <f t="shared" si="2"/>
        <v>4006997</v>
      </c>
      <c r="E39" s="229">
        <f t="shared" si="2"/>
        <v>4006997</v>
      </c>
      <c r="F39" s="230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67" bottom="0.43000000000000005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0.28125" style="1" customWidth="1"/>
    <col min="2" max="2" width="14.57421875" style="37" customWidth="1"/>
    <col min="3" max="4" width="11.28125" style="1" customWidth="1"/>
    <col min="5" max="5" width="9.8515625" style="1" customWidth="1"/>
    <col min="6" max="6" width="10.7109375" style="1" customWidth="1"/>
    <col min="7" max="7" width="8.57421875" style="1" customWidth="1"/>
    <col min="8" max="8" width="8.28125" style="1" customWidth="1"/>
    <col min="9" max="9" width="7.57421875" style="1" customWidth="1"/>
    <col min="10" max="10" width="7.140625" style="179" customWidth="1"/>
    <col min="11" max="11" width="6.8515625" style="179" customWidth="1"/>
    <col min="12" max="12" width="9.57421875" style="179" customWidth="1"/>
    <col min="13" max="13" width="8.00390625" style="179" customWidth="1"/>
    <col min="14" max="14" width="8.7109375" style="179" customWidth="1"/>
    <col min="15" max="15" width="6.421875" style="179" customWidth="1"/>
  </cols>
  <sheetData>
    <row r="1" spans="1:15" s="1" customFormat="1" ht="31.5" customHeight="1">
      <c r="A1" s="180" t="s">
        <v>48</v>
      </c>
      <c r="B1" s="180"/>
      <c r="C1" s="180"/>
      <c r="D1" s="180"/>
      <c r="E1" s="180"/>
      <c r="F1" s="180"/>
      <c r="G1" s="180"/>
      <c r="H1" s="180"/>
      <c r="I1" s="180"/>
      <c r="J1" s="192"/>
      <c r="K1" s="192"/>
      <c r="L1" s="192"/>
      <c r="M1" s="192"/>
      <c r="N1" s="192"/>
      <c r="O1" s="192"/>
    </row>
    <row r="2" spans="1:15" s="1" customFormat="1" ht="21.75" customHeight="1">
      <c r="A2" s="181" t="s">
        <v>49</v>
      </c>
      <c r="B2" s="182"/>
      <c r="C2" s="181"/>
      <c r="D2" s="181"/>
      <c r="E2" s="181"/>
      <c r="F2" s="181"/>
      <c r="G2" s="181"/>
      <c r="H2" s="181"/>
      <c r="I2" s="181"/>
      <c r="J2" s="193"/>
      <c r="K2" s="194" t="s">
        <v>2</v>
      </c>
      <c r="L2" s="194"/>
      <c r="M2" s="194"/>
      <c r="N2" s="194"/>
      <c r="O2" s="195"/>
    </row>
    <row r="3" spans="1:15" s="1" customFormat="1" ht="22.5" customHeight="1">
      <c r="A3" s="183" t="s">
        <v>50</v>
      </c>
      <c r="B3" s="73"/>
      <c r="C3" s="183" t="s">
        <v>51</v>
      </c>
      <c r="D3" s="183" t="s">
        <v>52</v>
      </c>
      <c r="E3" s="183"/>
      <c r="F3" s="183"/>
      <c r="G3" s="183"/>
      <c r="H3" s="183"/>
      <c r="I3" s="183"/>
      <c r="J3" s="183" t="s">
        <v>53</v>
      </c>
      <c r="K3" s="183"/>
      <c r="L3" s="183"/>
      <c r="M3" s="183"/>
      <c r="N3" s="183"/>
      <c r="O3" s="183"/>
    </row>
    <row r="4" spans="1:15" s="1" customFormat="1" ht="36" customHeight="1">
      <c r="A4" s="73" t="s">
        <v>54</v>
      </c>
      <c r="B4" s="73" t="s">
        <v>55</v>
      </c>
      <c r="C4" s="183"/>
      <c r="D4" s="183" t="s">
        <v>12</v>
      </c>
      <c r="E4" s="183" t="s">
        <v>56</v>
      </c>
      <c r="F4" s="73" t="s">
        <v>57</v>
      </c>
      <c r="G4" s="73" t="s">
        <v>58</v>
      </c>
      <c r="H4" s="73" t="s">
        <v>59</v>
      </c>
      <c r="I4" s="73" t="s">
        <v>60</v>
      </c>
      <c r="J4" s="183" t="s">
        <v>12</v>
      </c>
      <c r="K4" s="183" t="s">
        <v>56</v>
      </c>
      <c r="L4" s="73" t="s">
        <v>61</v>
      </c>
      <c r="M4" s="73" t="s">
        <v>58</v>
      </c>
      <c r="N4" s="73" t="s">
        <v>62</v>
      </c>
      <c r="O4" s="73" t="s">
        <v>60</v>
      </c>
    </row>
    <row r="5" spans="1:15" s="1" customFormat="1" ht="20.25" customHeight="1">
      <c r="A5" s="183" t="s">
        <v>63</v>
      </c>
      <c r="B5" s="73" t="s">
        <v>63</v>
      </c>
      <c r="C5" s="183">
        <v>1</v>
      </c>
      <c r="D5" s="183">
        <v>2</v>
      </c>
      <c r="E5" s="183">
        <v>3</v>
      </c>
      <c r="F5" s="183">
        <v>4</v>
      </c>
      <c r="G5" s="183">
        <v>5</v>
      </c>
      <c r="H5" s="183">
        <v>6</v>
      </c>
      <c r="I5" s="183">
        <v>7</v>
      </c>
      <c r="J5" s="183">
        <v>2</v>
      </c>
      <c r="K5" s="183">
        <v>3</v>
      </c>
      <c r="L5" s="183">
        <v>4</v>
      </c>
      <c r="M5" s="183">
        <v>5</v>
      </c>
      <c r="N5" s="183">
        <v>6</v>
      </c>
      <c r="O5" s="183">
        <v>7</v>
      </c>
    </row>
    <row r="6" spans="1:15" s="1" customFormat="1" ht="21" customHeight="1">
      <c r="A6" s="184" t="s">
        <v>64</v>
      </c>
      <c r="B6" s="185"/>
      <c r="C6" s="186">
        <f>D6</f>
        <v>1512915</v>
      </c>
      <c r="D6" s="186">
        <f>E6+H6</f>
        <v>1512915</v>
      </c>
      <c r="E6" s="186">
        <f>E7+E10+E14+E18</f>
        <v>1512915</v>
      </c>
      <c r="F6" s="186"/>
      <c r="G6" s="186"/>
      <c r="H6" s="186"/>
      <c r="I6" s="186"/>
      <c r="J6" s="196"/>
      <c r="K6" s="196"/>
      <c r="L6" s="196"/>
      <c r="M6" s="196"/>
      <c r="N6" s="196"/>
      <c r="O6" s="196"/>
    </row>
    <row r="7" spans="1:15" s="178" customFormat="1" ht="25.5" customHeight="1">
      <c r="A7" s="187">
        <v>208</v>
      </c>
      <c r="B7" s="16" t="s">
        <v>65</v>
      </c>
      <c r="C7" s="17">
        <f>D7+J7</f>
        <v>121143</v>
      </c>
      <c r="D7" s="17">
        <f>E7+H7</f>
        <v>121143</v>
      </c>
      <c r="E7" s="19">
        <f>E8</f>
        <v>121143</v>
      </c>
      <c r="F7" s="188"/>
      <c r="G7" s="188"/>
      <c r="H7" s="188"/>
      <c r="I7" s="188"/>
      <c r="J7" s="188">
        <f>K7+L7+M7+N7+O7</f>
        <v>0</v>
      </c>
      <c r="K7" s="197"/>
      <c r="L7" s="197"/>
      <c r="M7" s="197"/>
      <c r="N7" s="197"/>
      <c r="O7" s="197"/>
    </row>
    <row r="8" spans="1:15" s="178" customFormat="1" ht="24.75" customHeight="1">
      <c r="A8" s="187">
        <v>20805</v>
      </c>
      <c r="B8" s="16" t="s">
        <v>66</v>
      </c>
      <c r="C8" s="17">
        <f>D8+J8</f>
        <v>121143</v>
      </c>
      <c r="D8" s="17">
        <f>E8+H8</f>
        <v>121143</v>
      </c>
      <c r="E8" s="19">
        <f>E9</f>
        <v>121143</v>
      </c>
      <c r="F8" s="188"/>
      <c r="G8" s="188"/>
      <c r="H8" s="188"/>
      <c r="I8" s="188"/>
      <c r="J8" s="188">
        <f>K8+L8+M8+N8+O8</f>
        <v>0</v>
      </c>
      <c r="K8" s="197"/>
      <c r="L8" s="197"/>
      <c r="M8" s="197"/>
      <c r="N8" s="197"/>
      <c r="O8" s="197"/>
    </row>
    <row r="9" spans="1:15" s="178" customFormat="1" ht="24.75" customHeight="1">
      <c r="A9" s="23" t="s">
        <v>67</v>
      </c>
      <c r="B9" s="24" t="s">
        <v>68</v>
      </c>
      <c r="C9" s="25">
        <v>12143</v>
      </c>
      <c r="D9" s="25">
        <f>E9+H9</f>
        <v>121143</v>
      </c>
      <c r="E9" s="27">
        <v>121143</v>
      </c>
      <c r="F9" s="189"/>
      <c r="G9" s="189"/>
      <c r="H9" s="189"/>
      <c r="I9" s="189"/>
      <c r="J9" s="189">
        <f>K9+L9+M9+N9+O9</f>
        <v>0</v>
      </c>
      <c r="K9" s="119"/>
      <c r="L9" s="119"/>
      <c r="M9" s="119"/>
      <c r="N9" s="119"/>
      <c r="O9" s="119"/>
    </row>
    <row r="10" spans="1:15" s="178" customFormat="1" ht="21" customHeight="1">
      <c r="A10" s="190" t="s">
        <v>69</v>
      </c>
      <c r="B10" s="16" t="s">
        <v>70</v>
      </c>
      <c r="C10" s="17">
        <f aca="true" t="shared" si="0" ref="C10:C21">D10+J10</f>
        <v>71881</v>
      </c>
      <c r="D10" s="17">
        <f aca="true" t="shared" si="1" ref="D10:D21">E10+H10</f>
        <v>71881</v>
      </c>
      <c r="E10" s="19">
        <f>E11</f>
        <v>71881</v>
      </c>
      <c r="F10" s="188"/>
      <c r="G10" s="188"/>
      <c r="H10" s="188"/>
      <c r="I10" s="188"/>
      <c r="J10" s="188">
        <f aca="true" t="shared" si="2" ref="J10:J17">K10+L10+M10+N10+O10</f>
        <v>0</v>
      </c>
      <c r="K10" s="197"/>
      <c r="L10" s="197"/>
      <c r="M10" s="197"/>
      <c r="N10" s="197"/>
      <c r="O10" s="197"/>
    </row>
    <row r="11" spans="1:15" s="178" customFormat="1" ht="24.75" customHeight="1">
      <c r="A11" s="190" t="s">
        <v>71</v>
      </c>
      <c r="B11" s="16" t="s">
        <v>72</v>
      </c>
      <c r="C11" s="17">
        <f t="shared" si="0"/>
        <v>71881</v>
      </c>
      <c r="D11" s="17">
        <f t="shared" si="1"/>
        <v>71881</v>
      </c>
      <c r="E11" s="19">
        <f>E12+E13</f>
        <v>71881</v>
      </c>
      <c r="F11" s="188"/>
      <c r="G11" s="188"/>
      <c r="H11" s="188"/>
      <c r="I11" s="188"/>
      <c r="J11" s="188">
        <f t="shared" si="2"/>
        <v>0</v>
      </c>
      <c r="K11" s="197"/>
      <c r="L11" s="197"/>
      <c r="M11" s="197"/>
      <c r="N11" s="197"/>
      <c r="O11" s="197"/>
    </row>
    <row r="12" spans="1:15" s="178" customFormat="1" ht="21" customHeight="1">
      <c r="A12" s="23" t="s">
        <v>73</v>
      </c>
      <c r="B12" s="24" t="s">
        <v>74</v>
      </c>
      <c r="C12" s="25">
        <f t="shared" si="0"/>
        <v>66631</v>
      </c>
      <c r="D12" s="25">
        <f t="shared" si="1"/>
        <v>66631</v>
      </c>
      <c r="E12" s="27">
        <v>66631</v>
      </c>
      <c r="F12" s="189"/>
      <c r="G12" s="189"/>
      <c r="H12" s="189"/>
      <c r="I12" s="189"/>
      <c r="J12" s="189">
        <f t="shared" si="2"/>
        <v>0</v>
      </c>
      <c r="K12" s="119"/>
      <c r="L12" s="119"/>
      <c r="M12" s="119"/>
      <c r="N12" s="119"/>
      <c r="O12" s="119"/>
    </row>
    <row r="13" spans="1:15" s="178" customFormat="1" ht="22.5" customHeight="1">
      <c r="A13" s="23" t="s">
        <v>75</v>
      </c>
      <c r="B13" s="24" t="s">
        <v>76</v>
      </c>
      <c r="C13" s="25">
        <f t="shared" si="0"/>
        <v>5250</v>
      </c>
      <c r="D13" s="25">
        <f t="shared" si="1"/>
        <v>5250</v>
      </c>
      <c r="E13" s="27">
        <v>5250</v>
      </c>
      <c r="F13" s="191"/>
      <c r="G13" s="191"/>
      <c r="H13" s="191"/>
      <c r="I13" s="191"/>
      <c r="J13" s="191">
        <f t="shared" si="2"/>
        <v>0</v>
      </c>
      <c r="K13" s="119"/>
      <c r="L13" s="119"/>
      <c r="M13" s="119"/>
      <c r="N13" s="119"/>
      <c r="O13" s="119"/>
    </row>
    <row r="14" spans="1:15" s="178" customFormat="1" ht="21" customHeight="1">
      <c r="A14" s="190" t="s">
        <v>77</v>
      </c>
      <c r="B14" s="16" t="s">
        <v>78</v>
      </c>
      <c r="C14" s="17">
        <f t="shared" si="0"/>
        <v>1155175</v>
      </c>
      <c r="D14" s="17">
        <f t="shared" si="1"/>
        <v>1155175</v>
      </c>
      <c r="E14" s="19">
        <f>E15</f>
        <v>1155175</v>
      </c>
      <c r="F14" s="188"/>
      <c r="G14" s="188"/>
      <c r="H14" s="188"/>
      <c r="I14" s="188"/>
      <c r="J14" s="188">
        <f t="shared" si="2"/>
        <v>0</v>
      </c>
      <c r="K14" s="197"/>
      <c r="L14" s="197"/>
      <c r="M14" s="197"/>
      <c r="N14" s="197"/>
      <c r="O14" s="197"/>
    </row>
    <row r="15" spans="1:15" s="178" customFormat="1" ht="21" customHeight="1">
      <c r="A15" s="190" t="s">
        <v>79</v>
      </c>
      <c r="B15" s="16" t="s">
        <v>80</v>
      </c>
      <c r="C15" s="17">
        <f t="shared" si="0"/>
        <v>1155175</v>
      </c>
      <c r="D15" s="17">
        <f t="shared" si="1"/>
        <v>1155175</v>
      </c>
      <c r="E15" s="19">
        <f>E16+E17</f>
        <v>1155175</v>
      </c>
      <c r="F15" s="188"/>
      <c r="G15" s="188"/>
      <c r="H15" s="188"/>
      <c r="I15" s="188"/>
      <c r="J15" s="188">
        <f t="shared" si="2"/>
        <v>0</v>
      </c>
      <c r="K15" s="197"/>
      <c r="L15" s="197"/>
      <c r="M15" s="197"/>
      <c r="N15" s="197"/>
      <c r="O15" s="197"/>
    </row>
    <row r="16" spans="1:15" s="178" customFormat="1" ht="21" customHeight="1">
      <c r="A16" s="23" t="s">
        <v>81</v>
      </c>
      <c r="B16" s="24" t="s">
        <v>82</v>
      </c>
      <c r="C16" s="25">
        <f t="shared" si="0"/>
        <v>1085175</v>
      </c>
      <c r="D16" s="25">
        <f t="shared" si="1"/>
        <v>1085175</v>
      </c>
      <c r="E16" s="27">
        <v>1085175</v>
      </c>
      <c r="F16" s="191"/>
      <c r="G16" s="191"/>
      <c r="H16" s="191"/>
      <c r="I16" s="191"/>
      <c r="J16" s="191">
        <f t="shared" si="2"/>
        <v>0</v>
      </c>
      <c r="K16" s="119"/>
      <c r="L16" s="119"/>
      <c r="M16" s="119"/>
      <c r="N16" s="119"/>
      <c r="O16" s="119"/>
    </row>
    <row r="17" spans="1:15" s="178" customFormat="1" ht="21" customHeight="1">
      <c r="A17" s="23" t="s">
        <v>83</v>
      </c>
      <c r="B17" s="24" t="s">
        <v>84</v>
      </c>
      <c r="C17" s="25">
        <v>70000</v>
      </c>
      <c r="D17" s="25">
        <v>70000</v>
      </c>
      <c r="E17" s="27">
        <v>70000</v>
      </c>
      <c r="F17" s="189"/>
      <c r="G17" s="189"/>
      <c r="H17" s="189"/>
      <c r="I17" s="189"/>
      <c r="J17" s="189">
        <f t="shared" si="2"/>
        <v>0</v>
      </c>
      <c r="K17" s="119"/>
      <c r="L17" s="119"/>
      <c r="M17" s="119"/>
      <c r="N17" s="119"/>
      <c r="O17" s="119"/>
    </row>
    <row r="18" spans="1:15" s="178" customFormat="1" ht="21" customHeight="1">
      <c r="A18" s="190" t="s">
        <v>85</v>
      </c>
      <c r="B18" s="16" t="s">
        <v>86</v>
      </c>
      <c r="C18" s="17">
        <f t="shared" si="0"/>
        <v>164716</v>
      </c>
      <c r="D18" s="17">
        <f t="shared" si="1"/>
        <v>164716</v>
      </c>
      <c r="E18" s="19">
        <f>E19</f>
        <v>164716</v>
      </c>
      <c r="F18" s="188"/>
      <c r="G18" s="188"/>
      <c r="H18" s="188"/>
      <c r="I18" s="188"/>
      <c r="J18" s="188">
        <f aca="true" t="shared" si="3" ref="J18:J55">K18+L18+M18+N18+O18</f>
        <v>0</v>
      </c>
      <c r="K18" s="197"/>
      <c r="L18" s="197"/>
      <c r="M18" s="197"/>
      <c r="N18" s="197"/>
      <c r="O18" s="197"/>
    </row>
    <row r="19" spans="1:15" s="178" customFormat="1" ht="21" customHeight="1">
      <c r="A19" s="190" t="s">
        <v>87</v>
      </c>
      <c r="B19" s="16" t="s">
        <v>88</v>
      </c>
      <c r="C19" s="17">
        <f t="shared" si="0"/>
        <v>164716</v>
      </c>
      <c r="D19" s="17">
        <f t="shared" si="1"/>
        <v>164716</v>
      </c>
      <c r="E19" s="19">
        <f>E20+E21</f>
        <v>164716</v>
      </c>
      <c r="F19" s="188"/>
      <c r="G19" s="188"/>
      <c r="H19" s="188"/>
      <c r="I19" s="188"/>
      <c r="J19" s="188">
        <f t="shared" si="3"/>
        <v>0</v>
      </c>
      <c r="K19" s="197"/>
      <c r="L19" s="197"/>
      <c r="M19" s="197"/>
      <c r="N19" s="197"/>
      <c r="O19" s="197"/>
    </row>
    <row r="20" spans="1:15" s="178" customFormat="1" ht="21" customHeight="1">
      <c r="A20" s="23" t="s">
        <v>89</v>
      </c>
      <c r="B20" s="24" t="s">
        <v>90</v>
      </c>
      <c r="C20" s="25">
        <f t="shared" si="0"/>
        <v>98392</v>
      </c>
      <c r="D20" s="25">
        <f t="shared" si="1"/>
        <v>98392</v>
      </c>
      <c r="E20" s="27">
        <v>98392</v>
      </c>
      <c r="F20" s="189"/>
      <c r="G20" s="189"/>
      <c r="H20" s="189"/>
      <c r="I20" s="189"/>
      <c r="J20" s="189">
        <f t="shared" si="3"/>
        <v>0</v>
      </c>
      <c r="K20" s="119"/>
      <c r="L20" s="119"/>
      <c r="M20" s="119"/>
      <c r="N20" s="119"/>
      <c r="O20" s="119"/>
    </row>
    <row r="21" spans="1:15" s="178" customFormat="1" ht="21" customHeight="1">
      <c r="A21" s="23" t="s">
        <v>91</v>
      </c>
      <c r="B21" s="24" t="s">
        <v>92</v>
      </c>
      <c r="C21" s="25">
        <f t="shared" si="0"/>
        <v>66324</v>
      </c>
      <c r="D21" s="25">
        <f t="shared" si="1"/>
        <v>66324</v>
      </c>
      <c r="E21" s="27">
        <v>66324</v>
      </c>
      <c r="F21" s="191"/>
      <c r="G21" s="191"/>
      <c r="H21" s="191"/>
      <c r="I21" s="191"/>
      <c r="J21" s="191">
        <f t="shared" si="3"/>
        <v>0</v>
      </c>
      <c r="K21" s="119"/>
      <c r="L21" s="119"/>
      <c r="M21" s="119"/>
      <c r="N21" s="119"/>
      <c r="O21" s="119"/>
    </row>
  </sheetData>
  <sheetProtection/>
  <mergeCells count="8">
    <mergeCell ref="A1:O1"/>
    <mergeCell ref="A2:I2"/>
    <mergeCell ref="K2:O2"/>
    <mergeCell ref="A3:B3"/>
    <mergeCell ref="D3:I3"/>
    <mergeCell ref="J3:O3"/>
    <mergeCell ref="A6:B6"/>
    <mergeCell ref="C3:C4"/>
  </mergeCells>
  <printOptions horizontalCentered="1"/>
  <pageMargins left="0.11999999999999998" right="0.16" top="0.98" bottom="0.7900000000000001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1.140625" style="1" customWidth="1"/>
    <col min="2" max="2" width="25.57421875" style="37" customWidth="1"/>
    <col min="3" max="3" width="17.421875" style="58" customWidth="1"/>
    <col min="4" max="4" width="17.421875" style="1" customWidth="1"/>
    <col min="5" max="5" width="16.28125" style="36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  <col min="10" max="10" width="9.140625" style="123" customWidth="1"/>
    <col min="11" max="11" width="12.8515625" style="123" bestFit="1" customWidth="1"/>
  </cols>
  <sheetData>
    <row r="1" spans="1:11" s="1" customFormat="1" ht="24.75" customHeight="1">
      <c r="A1" s="124" t="s">
        <v>93</v>
      </c>
      <c r="B1" s="125"/>
      <c r="C1" s="126"/>
      <c r="D1" s="124"/>
      <c r="E1" s="124"/>
      <c r="F1" s="124"/>
      <c r="G1" s="124"/>
      <c r="H1" s="124"/>
      <c r="J1" s="177"/>
      <c r="K1" s="177"/>
    </row>
    <row r="2" spans="1:11" s="1" customFormat="1" ht="21" customHeight="1">
      <c r="A2" s="127" t="s">
        <v>94</v>
      </c>
      <c r="B2" s="128"/>
      <c r="C2" s="129"/>
      <c r="D2" s="127"/>
      <c r="E2" s="130"/>
      <c r="F2" s="127"/>
      <c r="G2" s="127"/>
      <c r="H2" s="127"/>
      <c r="J2" s="177"/>
      <c r="K2" s="177"/>
    </row>
    <row r="3" spans="1:11" s="1" customFormat="1" ht="25.5" customHeight="1">
      <c r="A3" s="131" t="s">
        <v>50</v>
      </c>
      <c r="B3" s="43"/>
      <c r="C3" s="132" t="s">
        <v>95</v>
      </c>
      <c r="D3" s="131" t="s">
        <v>96</v>
      </c>
      <c r="E3" s="131"/>
      <c r="F3" s="131"/>
      <c r="G3" s="43" t="s">
        <v>97</v>
      </c>
      <c r="H3" s="43"/>
      <c r="J3" s="177"/>
      <c r="K3" s="177"/>
    </row>
    <row r="4" spans="1:11" s="1" customFormat="1" ht="12" customHeight="1">
      <c r="A4" s="131"/>
      <c r="B4" s="43"/>
      <c r="C4" s="132"/>
      <c r="D4" s="131" t="s">
        <v>64</v>
      </c>
      <c r="E4" s="133" t="s">
        <v>98</v>
      </c>
      <c r="F4" s="131" t="s">
        <v>99</v>
      </c>
      <c r="G4" s="43" t="s">
        <v>100</v>
      </c>
      <c r="H4" s="43" t="s">
        <v>101</v>
      </c>
      <c r="J4" s="177"/>
      <c r="K4" s="177"/>
    </row>
    <row r="5" spans="1:11" s="1" customFormat="1" ht="15" customHeight="1">
      <c r="A5" s="131" t="s">
        <v>102</v>
      </c>
      <c r="B5" s="43" t="s">
        <v>103</v>
      </c>
      <c r="C5" s="132"/>
      <c r="D5" s="131"/>
      <c r="E5" s="133"/>
      <c r="F5" s="131"/>
      <c r="G5" s="43"/>
      <c r="H5" s="43"/>
      <c r="J5" s="177"/>
      <c r="K5" s="177"/>
    </row>
    <row r="6" spans="1:11" s="1" customFormat="1" ht="21.75" customHeight="1">
      <c r="A6" s="134" t="s">
        <v>63</v>
      </c>
      <c r="B6" s="135" t="s">
        <v>63</v>
      </c>
      <c r="C6" s="136" t="s">
        <v>104</v>
      </c>
      <c r="D6" s="137">
        <v>2</v>
      </c>
      <c r="E6" s="137">
        <v>3</v>
      </c>
      <c r="F6" s="137">
        <v>4</v>
      </c>
      <c r="G6" s="138">
        <v>5</v>
      </c>
      <c r="H6" s="138">
        <v>6</v>
      </c>
      <c r="J6" s="177"/>
      <c r="K6" s="177"/>
    </row>
    <row r="7" spans="1:11" s="1" customFormat="1" ht="24.75" customHeight="1">
      <c r="A7" s="139"/>
      <c r="B7" s="140"/>
      <c r="C7" s="141">
        <f>C8+C12+C16+C21+C24+C34</f>
        <v>7670420</v>
      </c>
      <c r="D7" s="141">
        <f>D8+D12+D16+D21+D24+D34</f>
        <v>1512915</v>
      </c>
      <c r="E7" s="141">
        <f>E8+E12+E16+E21+E24+E34</f>
        <v>1442915</v>
      </c>
      <c r="F7" s="141">
        <v>70000</v>
      </c>
      <c r="G7" s="141">
        <f aca="true" t="shared" si="0" ref="G7:G16">D7-C7</f>
        <v>-6157505</v>
      </c>
      <c r="H7" s="142">
        <f aca="true" t="shared" si="1" ref="H7:H16">G7/D7</f>
        <v>-4.069960969386912</v>
      </c>
      <c r="J7" s="177"/>
      <c r="K7" s="177"/>
    </row>
    <row r="8" spans="1:11" s="1" customFormat="1" ht="24.75" customHeight="1">
      <c r="A8" s="143">
        <v>208</v>
      </c>
      <c r="B8" s="144" t="s">
        <v>65</v>
      </c>
      <c r="C8" s="145">
        <f>C9</f>
        <v>167856</v>
      </c>
      <c r="D8" s="146">
        <f>E8+F8</f>
        <v>121143</v>
      </c>
      <c r="E8" s="145">
        <f>E9</f>
        <v>121143</v>
      </c>
      <c r="F8" s="147"/>
      <c r="G8" s="147">
        <f t="shared" si="0"/>
        <v>-46713</v>
      </c>
      <c r="H8" s="148">
        <f t="shared" si="1"/>
        <v>-0.38560213962011836</v>
      </c>
      <c r="J8" s="177"/>
      <c r="K8" s="177"/>
    </row>
    <row r="9" spans="1:11" s="1" customFormat="1" ht="24.75" customHeight="1">
      <c r="A9" s="143">
        <v>20805</v>
      </c>
      <c r="B9" s="144" t="s">
        <v>66</v>
      </c>
      <c r="C9" s="145">
        <f>C10+C11</f>
        <v>167856</v>
      </c>
      <c r="D9" s="146">
        <f>E9+F9</f>
        <v>121143</v>
      </c>
      <c r="E9" s="145">
        <f>E10+E11</f>
        <v>121143</v>
      </c>
      <c r="F9" s="147"/>
      <c r="G9" s="147">
        <f t="shared" si="0"/>
        <v>-46713</v>
      </c>
      <c r="H9" s="148">
        <f t="shared" si="1"/>
        <v>-0.38560213962011836</v>
      </c>
      <c r="J9" s="177"/>
      <c r="K9" s="177"/>
    </row>
    <row r="10" spans="1:11" s="1" customFormat="1" ht="24" customHeight="1">
      <c r="A10" s="23" t="s">
        <v>67</v>
      </c>
      <c r="B10" s="24" t="s">
        <v>68</v>
      </c>
      <c r="C10" s="149">
        <v>136856</v>
      </c>
      <c r="D10" s="27">
        <v>121143</v>
      </c>
      <c r="E10" s="149">
        <v>121143</v>
      </c>
      <c r="F10" s="150"/>
      <c r="G10" s="150">
        <f t="shared" si="0"/>
        <v>-15713</v>
      </c>
      <c r="H10" s="151">
        <f t="shared" si="1"/>
        <v>-0.12970621496908613</v>
      </c>
      <c r="J10" s="177"/>
      <c r="K10" s="177"/>
    </row>
    <row r="11" spans="1:8" ht="24" customHeight="1">
      <c r="A11" s="23" t="s">
        <v>105</v>
      </c>
      <c r="B11" s="24" t="s">
        <v>106</v>
      </c>
      <c r="C11" s="149">
        <v>31000</v>
      </c>
      <c r="D11" s="27">
        <v>0</v>
      </c>
      <c r="E11" s="149">
        <v>0</v>
      </c>
      <c r="F11" s="150"/>
      <c r="G11" s="150">
        <f t="shared" si="0"/>
        <v>-31000</v>
      </c>
      <c r="H11" s="151">
        <v>0</v>
      </c>
    </row>
    <row r="12" spans="1:8" ht="24" customHeight="1">
      <c r="A12" s="28" t="s">
        <v>69</v>
      </c>
      <c r="B12" s="16" t="s">
        <v>70</v>
      </c>
      <c r="C12" s="152">
        <f>C13</f>
        <v>68668</v>
      </c>
      <c r="D12" s="19">
        <f>E12+F12</f>
        <v>71881</v>
      </c>
      <c r="E12" s="153">
        <f>E13</f>
        <v>71881</v>
      </c>
      <c r="F12" s="154"/>
      <c r="G12" s="155">
        <f t="shared" si="0"/>
        <v>3213</v>
      </c>
      <c r="H12" s="156">
        <f t="shared" si="1"/>
        <v>0.04469887731111142</v>
      </c>
    </row>
    <row r="13" spans="1:8" ht="24" customHeight="1">
      <c r="A13" s="28" t="s">
        <v>71</v>
      </c>
      <c r="B13" s="16" t="s">
        <v>72</v>
      </c>
      <c r="C13" s="152">
        <f>C14+C15</f>
        <v>68668</v>
      </c>
      <c r="D13" s="19">
        <f>E13+F13</f>
        <v>71881</v>
      </c>
      <c r="E13" s="153">
        <f>E14+E15</f>
        <v>71881</v>
      </c>
      <c r="F13" s="154"/>
      <c r="G13" s="155">
        <f t="shared" si="0"/>
        <v>3213</v>
      </c>
      <c r="H13" s="156">
        <f t="shared" si="1"/>
        <v>0.04469887731111142</v>
      </c>
    </row>
    <row r="14" spans="1:8" ht="24" customHeight="1">
      <c r="A14" s="23" t="s">
        <v>73</v>
      </c>
      <c r="B14" s="24" t="s">
        <v>74</v>
      </c>
      <c r="C14" s="157">
        <v>63068</v>
      </c>
      <c r="D14" s="27">
        <v>66631</v>
      </c>
      <c r="E14" s="149">
        <v>66631</v>
      </c>
      <c r="F14" s="158"/>
      <c r="G14" s="150">
        <f t="shared" si="0"/>
        <v>3563</v>
      </c>
      <c r="H14" s="151">
        <f t="shared" si="1"/>
        <v>0.05347360838048356</v>
      </c>
    </row>
    <row r="15" spans="1:8" ht="24" customHeight="1">
      <c r="A15" s="23" t="s">
        <v>75</v>
      </c>
      <c r="B15" s="24" t="s">
        <v>76</v>
      </c>
      <c r="C15" s="157">
        <v>5600</v>
      </c>
      <c r="D15" s="27">
        <v>5250</v>
      </c>
      <c r="E15" s="149">
        <v>5250</v>
      </c>
      <c r="F15" s="158"/>
      <c r="G15" s="150">
        <f t="shared" si="0"/>
        <v>-350</v>
      </c>
      <c r="H15" s="151">
        <f t="shared" si="1"/>
        <v>-0.06666666666666667</v>
      </c>
    </row>
    <row r="16" spans="1:8" ht="24" customHeight="1">
      <c r="A16" s="28" t="s">
        <v>107</v>
      </c>
      <c r="B16" s="16" t="s">
        <v>108</v>
      </c>
      <c r="C16" s="152">
        <f>C17+C19</f>
        <v>187606</v>
      </c>
      <c r="D16" s="19">
        <f>E16+F16</f>
        <v>0</v>
      </c>
      <c r="E16" s="153"/>
      <c r="F16" s="153">
        <v>0</v>
      </c>
      <c r="G16" s="155">
        <f t="shared" si="0"/>
        <v>-187606</v>
      </c>
      <c r="H16" s="156">
        <v>0</v>
      </c>
    </row>
    <row r="17" spans="1:8" ht="24" customHeight="1">
      <c r="A17" s="28" t="s">
        <v>109</v>
      </c>
      <c r="B17" s="16" t="s">
        <v>110</v>
      </c>
      <c r="C17" s="152">
        <f>C18</f>
        <v>180800</v>
      </c>
      <c r="D17" s="19">
        <v>0</v>
      </c>
      <c r="E17" s="153"/>
      <c r="F17" s="153">
        <v>0</v>
      </c>
      <c r="G17" s="155"/>
      <c r="H17" s="156">
        <v>0</v>
      </c>
    </row>
    <row r="18" spans="1:8" ht="24" customHeight="1">
      <c r="A18" s="23" t="s">
        <v>111</v>
      </c>
      <c r="B18" s="24" t="s">
        <v>112</v>
      </c>
      <c r="C18" s="157">
        <v>180800</v>
      </c>
      <c r="D18" s="27">
        <v>0</v>
      </c>
      <c r="E18" s="149"/>
      <c r="F18" s="149">
        <v>0</v>
      </c>
      <c r="G18" s="150"/>
      <c r="H18" s="151">
        <v>0</v>
      </c>
    </row>
    <row r="19" spans="1:8" ht="24" customHeight="1">
      <c r="A19" s="28" t="s">
        <v>113</v>
      </c>
      <c r="B19" s="16" t="s">
        <v>114</v>
      </c>
      <c r="C19" s="152">
        <f>C20</f>
        <v>6806</v>
      </c>
      <c r="D19" s="19">
        <f aca="true" t="shared" si="2" ref="D19:D24">E19+F19</f>
        <v>0</v>
      </c>
      <c r="E19" s="153"/>
      <c r="F19" s="153">
        <v>0</v>
      </c>
      <c r="G19" s="155">
        <f aca="true" t="shared" si="3" ref="G19:G32">D19-C19</f>
        <v>-6806</v>
      </c>
      <c r="H19" s="156">
        <v>0</v>
      </c>
    </row>
    <row r="20" spans="1:8" ht="24" customHeight="1">
      <c r="A20" s="23" t="s">
        <v>115</v>
      </c>
      <c r="B20" s="24" t="s">
        <v>116</v>
      </c>
      <c r="C20" s="159">
        <v>6806</v>
      </c>
      <c r="D20" s="27">
        <f t="shared" si="2"/>
        <v>0</v>
      </c>
      <c r="E20" s="149"/>
      <c r="F20" s="149">
        <v>0</v>
      </c>
      <c r="G20" s="150">
        <f t="shared" si="3"/>
        <v>-6806</v>
      </c>
      <c r="H20" s="151">
        <v>0</v>
      </c>
    </row>
    <row r="21" spans="1:8" ht="24" customHeight="1">
      <c r="A21" s="160" t="s">
        <v>117</v>
      </c>
      <c r="B21" s="161" t="s">
        <v>118</v>
      </c>
      <c r="C21" s="162">
        <f>C22</f>
        <v>2396010</v>
      </c>
      <c r="D21" s="163">
        <f t="shared" si="2"/>
        <v>0</v>
      </c>
      <c r="E21" s="164"/>
      <c r="F21" s="164">
        <v>0</v>
      </c>
      <c r="G21" s="165">
        <f t="shared" si="3"/>
        <v>-2396010</v>
      </c>
      <c r="H21" s="166">
        <v>0</v>
      </c>
    </row>
    <row r="22" spans="1:8" ht="24" customHeight="1">
      <c r="A22" s="160" t="s">
        <v>119</v>
      </c>
      <c r="B22" s="161" t="s">
        <v>120</v>
      </c>
      <c r="C22" s="162">
        <f>C23</f>
        <v>2396010</v>
      </c>
      <c r="D22" s="163">
        <f t="shared" si="2"/>
        <v>0</v>
      </c>
      <c r="E22" s="164"/>
      <c r="F22" s="164">
        <v>0</v>
      </c>
      <c r="G22" s="165">
        <f t="shared" si="3"/>
        <v>-2396010</v>
      </c>
      <c r="H22" s="166">
        <v>0</v>
      </c>
    </row>
    <row r="23" spans="1:8" ht="24" customHeight="1">
      <c r="A23" s="23" t="s">
        <v>121</v>
      </c>
      <c r="B23" s="24" t="s">
        <v>120</v>
      </c>
      <c r="C23" s="159">
        <v>2396010</v>
      </c>
      <c r="D23" s="27">
        <f t="shared" si="2"/>
        <v>0</v>
      </c>
      <c r="E23" s="149"/>
      <c r="F23" s="149">
        <v>0</v>
      </c>
      <c r="G23" s="150">
        <f t="shared" si="3"/>
        <v>-2396010</v>
      </c>
      <c r="H23" s="151">
        <v>0</v>
      </c>
    </row>
    <row r="24" spans="1:8" ht="24" customHeight="1">
      <c r="A24" s="28" t="s">
        <v>77</v>
      </c>
      <c r="B24" s="16" t="s">
        <v>78</v>
      </c>
      <c r="C24" s="152">
        <f>C25</f>
        <v>4680915</v>
      </c>
      <c r="D24" s="19">
        <f t="shared" si="2"/>
        <v>1155175</v>
      </c>
      <c r="E24" s="153">
        <f>E25</f>
        <v>1085175</v>
      </c>
      <c r="F24" s="154">
        <f>F25</f>
        <v>70000</v>
      </c>
      <c r="G24" s="155">
        <f t="shared" si="3"/>
        <v>-3525740</v>
      </c>
      <c r="H24" s="156">
        <f>G24/D24</f>
        <v>-3.0521263012097735</v>
      </c>
    </row>
    <row r="25" spans="1:8" ht="24" customHeight="1">
      <c r="A25" s="28" t="s">
        <v>79</v>
      </c>
      <c r="B25" s="16" t="s">
        <v>80</v>
      </c>
      <c r="C25" s="152">
        <f>C33+C32+C31+C30+C29+C28+C27+C26</f>
        <v>4680915</v>
      </c>
      <c r="D25" s="19">
        <f>D26+D27</f>
        <v>1155175</v>
      </c>
      <c r="E25" s="153">
        <f>E26+E27</f>
        <v>1085175</v>
      </c>
      <c r="F25" s="154">
        <f>F26+F27+F32</f>
        <v>70000</v>
      </c>
      <c r="G25" s="155">
        <f t="shared" si="3"/>
        <v>-3525740</v>
      </c>
      <c r="H25" s="156">
        <f>G25/D25</f>
        <v>-3.0521263012097735</v>
      </c>
    </row>
    <row r="26" spans="1:8" ht="24" customHeight="1">
      <c r="A26" s="23" t="s">
        <v>81</v>
      </c>
      <c r="B26" s="24" t="s">
        <v>82</v>
      </c>
      <c r="C26" s="157">
        <v>1401801</v>
      </c>
      <c r="D26" s="27">
        <v>1085175</v>
      </c>
      <c r="E26" s="149">
        <v>1085175</v>
      </c>
      <c r="F26" s="158"/>
      <c r="G26" s="150">
        <f t="shared" si="3"/>
        <v>-316626</v>
      </c>
      <c r="H26" s="151">
        <f>G26/D26</f>
        <v>-0.29177413781187367</v>
      </c>
    </row>
    <row r="27" spans="1:8" ht="24" customHeight="1">
      <c r="A27" s="23" t="s">
        <v>83</v>
      </c>
      <c r="B27" s="24" t="s">
        <v>84</v>
      </c>
      <c r="C27" s="157">
        <v>1479664</v>
      </c>
      <c r="D27" s="27">
        <v>70000</v>
      </c>
      <c r="E27" s="149"/>
      <c r="F27" s="158">
        <v>70000</v>
      </c>
      <c r="G27" s="150">
        <f t="shared" si="3"/>
        <v>-1409664</v>
      </c>
      <c r="H27" s="151">
        <f>G27/D27</f>
        <v>-20.138057142857143</v>
      </c>
    </row>
    <row r="28" spans="1:8" ht="24" customHeight="1">
      <c r="A28" s="23" t="s">
        <v>122</v>
      </c>
      <c r="B28" s="24" t="s">
        <v>123</v>
      </c>
      <c r="C28" s="157">
        <v>14000</v>
      </c>
      <c r="D28" s="27">
        <v>0</v>
      </c>
      <c r="E28" s="149"/>
      <c r="F28" s="158">
        <v>0</v>
      </c>
      <c r="G28" s="150"/>
      <c r="H28" s="151">
        <v>0</v>
      </c>
    </row>
    <row r="29" spans="1:8" ht="24" customHeight="1">
      <c r="A29" s="23" t="s">
        <v>124</v>
      </c>
      <c r="B29" s="24" t="s">
        <v>125</v>
      </c>
      <c r="C29" s="157">
        <v>24000</v>
      </c>
      <c r="D29" s="27">
        <v>0</v>
      </c>
      <c r="E29" s="149"/>
      <c r="F29" s="158">
        <v>0</v>
      </c>
      <c r="G29" s="150"/>
      <c r="H29" s="151">
        <v>0</v>
      </c>
    </row>
    <row r="30" spans="1:8" ht="24" customHeight="1">
      <c r="A30" s="23" t="s">
        <v>126</v>
      </c>
      <c r="B30" s="24" t="s">
        <v>127</v>
      </c>
      <c r="C30" s="157">
        <v>600000</v>
      </c>
      <c r="D30" s="27">
        <v>0</v>
      </c>
      <c r="E30" s="149"/>
      <c r="F30" s="158">
        <v>0</v>
      </c>
      <c r="G30" s="150"/>
      <c r="H30" s="151">
        <v>0</v>
      </c>
    </row>
    <row r="31" spans="1:8" ht="24" customHeight="1">
      <c r="A31" s="23" t="s">
        <v>128</v>
      </c>
      <c r="B31" s="24" t="s">
        <v>129</v>
      </c>
      <c r="C31" s="157">
        <v>190000</v>
      </c>
      <c r="D31" s="27">
        <v>0</v>
      </c>
      <c r="E31" s="149"/>
      <c r="F31" s="158">
        <v>0</v>
      </c>
      <c r="G31" s="150"/>
      <c r="H31" s="151">
        <v>0</v>
      </c>
    </row>
    <row r="32" spans="1:8" ht="24" customHeight="1">
      <c r="A32" s="23" t="s">
        <v>130</v>
      </c>
      <c r="B32" s="24" t="s">
        <v>131</v>
      </c>
      <c r="C32" s="159">
        <v>171450</v>
      </c>
      <c r="D32" s="27">
        <f>E32+F32</f>
        <v>0</v>
      </c>
      <c r="E32" s="149"/>
      <c r="F32" s="167">
        <v>0</v>
      </c>
      <c r="G32" s="150">
        <f>D32-C32</f>
        <v>-171450</v>
      </c>
      <c r="H32" s="151">
        <v>0</v>
      </c>
    </row>
    <row r="33" spans="1:8" ht="24" customHeight="1">
      <c r="A33" s="23" t="s">
        <v>132</v>
      </c>
      <c r="B33" s="24" t="s">
        <v>133</v>
      </c>
      <c r="C33" s="159">
        <v>800000</v>
      </c>
      <c r="D33" s="27">
        <v>0</v>
      </c>
      <c r="E33" s="149"/>
      <c r="F33" s="167">
        <v>0</v>
      </c>
      <c r="G33" s="150"/>
      <c r="H33" s="151">
        <v>0</v>
      </c>
    </row>
    <row r="34" spans="1:8" ht="24" customHeight="1">
      <c r="A34" s="168" t="s">
        <v>85</v>
      </c>
      <c r="B34" s="169" t="s">
        <v>86</v>
      </c>
      <c r="C34" s="170">
        <f>C35</f>
        <v>169365</v>
      </c>
      <c r="D34" s="171">
        <f>D35</f>
        <v>164716</v>
      </c>
      <c r="E34" s="172">
        <v>164716</v>
      </c>
      <c r="F34" s="173"/>
      <c r="G34" s="174"/>
      <c r="H34" s="175">
        <v>0</v>
      </c>
    </row>
    <row r="35" spans="1:8" ht="24" customHeight="1">
      <c r="A35" s="168" t="s">
        <v>87</v>
      </c>
      <c r="B35" s="169" t="s">
        <v>88</v>
      </c>
      <c r="C35" s="170">
        <f>C36+C37</f>
        <v>169365</v>
      </c>
      <c r="D35" s="171">
        <f>D36+D37</f>
        <v>164716</v>
      </c>
      <c r="E35" s="172">
        <f>E36+E37</f>
        <v>164716</v>
      </c>
      <c r="F35" s="173"/>
      <c r="G35" s="174">
        <f>D35-C35</f>
        <v>-4649</v>
      </c>
      <c r="H35" s="176">
        <f>G35/D35</f>
        <v>-0.028224337647830205</v>
      </c>
    </row>
    <row r="36" spans="1:8" ht="24" customHeight="1">
      <c r="A36" s="23" t="s">
        <v>89</v>
      </c>
      <c r="B36" s="24" t="s">
        <v>90</v>
      </c>
      <c r="C36" s="159">
        <v>103041</v>
      </c>
      <c r="D36" s="27">
        <v>98392</v>
      </c>
      <c r="E36" s="149">
        <v>98392</v>
      </c>
      <c r="F36" s="167"/>
      <c r="G36" s="150">
        <f>D36-C36</f>
        <v>-4649</v>
      </c>
      <c r="H36" s="151">
        <f>G36/D36</f>
        <v>-0.04724977640458574</v>
      </c>
    </row>
    <row r="37" spans="1:8" ht="24" customHeight="1">
      <c r="A37" s="23" t="s">
        <v>91</v>
      </c>
      <c r="B37" s="24" t="s">
        <v>92</v>
      </c>
      <c r="C37" s="157">
        <v>66324</v>
      </c>
      <c r="D37" s="27">
        <v>66324</v>
      </c>
      <c r="E37" s="149">
        <v>66324</v>
      </c>
      <c r="F37" s="158"/>
      <c r="G37" s="150">
        <f>D37-C37</f>
        <v>0</v>
      </c>
      <c r="H37" s="151">
        <f>G37/D37</f>
        <v>0</v>
      </c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8300000000000001" bottom="0.51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102" t="s">
        <v>134</v>
      </c>
      <c r="B1" s="103"/>
      <c r="C1" s="103"/>
      <c r="D1" s="103"/>
      <c r="E1" s="103"/>
    </row>
    <row r="2" spans="1:5" s="1" customFormat="1" ht="15.75" customHeight="1">
      <c r="A2" s="104" t="s">
        <v>1</v>
      </c>
      <c r="B2" s="104"/>
      <c r="C2" s="105"/>
      <c r="D2" s="105"/>
      <c r="E2" s="106" t="s">
        <v>2</v>
      </c>
    </row>
    <row r="3" spans="1:5" s="1" customFormat="1" ht="24.75" customHeight="1">
      <c r="A3" s="84" t="s">
        <v>135</v>
      </c>
      <c r="B3" s="84"/>
      <c r="C3" s="84" t="s">
        <v>136</v>
      </c>
      <c r="D3" s="84"/>
      <c r="E3" s="84"/>
    </row>
    <row r="4" spans="1:5" s="1" customFormat="1" ht="33.75" customHeight="1">
      <c r="A4" s="84" t="s">
        <v>137</v>
      </c>
      <c r="B4" s="84" t="s">
        <v>138</v>
      </c>
      <c r="C4" s="84" t="s">
        <v>64</v>
      </c>
      <c r="D4" s="84" t="s">
        <v>139</v>
      </c>
      <c r="E4" s="84" t="s">
        <v>140</v>
      </c>
    </row>
    <row r="5" spans="1:5" s="1" customFormat="1" ht="20.25" customHeight="1">
      <c r="A5" s="84" t="s">
        <v>63</v>
      </c>
      <c r="B5" s="84" t="s">
        <v>63</v>
      </c>
      <c r="C5" s="84">
        <v>1</v>
      </c>
      <c r="D5" s="84">
        <v>2</v>
      </c>
      <c r="E5" s="84">
        <v>3</v>
      </c>
    </row>
    <row r="6" spans="1:5" s="1" customFormat="1" ht="25.5" customHeight="1">
      <c r="A6" s="107" t="s">
        <v>51</v>
      </c>
      <c r="B6" s="108"/>
      <c r="C6" s="109">
        <f>C7+C21+C49</f>
        <v>1442915</v>
      </c>
      <c r="D6" s="109">
        <f>D7+D21+D49</f>
        <v>1348516</v>
      </c>
      <c r="E6" s="109">
        <f>E7+E21+E49</f>
        <v>94399</v>
      </c>
    </row>
    <row r="7" spans="1:5" ht="24" customHeight="1">
      <c r="A7" s="110">
        <v>301</v>
      </c>
      <c r="B7" s="111" t="s">
        <v>141</v>
      </c>
      <c r="C7" s="112">
        <f>SUM(C8:C20)</f>
        <v>1346411</v>
      </c>
      <c r="D7" s="112">
        <f>D8+D9+D10+D12+D13+D15+D17+D18+D19+D20</f>
        <v>1346411</v>
      </c>
      <c r="E7" s="112">
        <f>SUM(E8:E20)</f>
        <v>0</v>
      </c>
    </row>
    <row r="8" spans="1:5" ht="24" customHeight="1">
      <c r="A8" s="113">
        <v>30101</v>
      </c>
      <c r="B8" s="114" t="s">
        <v>142</v>
      </c>
      <c r="C8" s="82">
        <v>432528</v>
      </c>
      <c r="D8" s="82">
        <v>432528</v>
      </c>
      <c r="E8" s="82"/>
    </row>
    <row r="9" spans="1:5" ht="24" customHeight="1">
      <c r="A9" s="113">
        <v>30102</v>
      </c>
      <c r="B9" s="114" t="s">
        <v>143</v>
      </c>
      <c r="C9" s="82">
        <v>198196</v>
      </c>
      <c r="D9" s="82">
        <v>198196</v>
      </c>
      <c r="E9" s="82"/>
    </row>
    <row r="10" spans="1:5" ht="24" customHeight="1">
      <c r="A10" s="113">
        <v>30103</v>
      </c>
      <c r="B10" s="114" t="s">
        <v>144</v>
      </c>
      <c r="C10" s="82">
        <v>105000</v>
      </c>
      <c r="D10" s="82">
        <v>105000</v>
      </c>
      <c r="E10" s="82"/>
    </row>
    <row r="11" spans="1:5" ht="24" customHeight="1">
      <c r="A11" s="113">
        <v>30106</v>
      </c>
      <c r="B11" s="114" t="s">
        <v>145</v>
      </c>
      <c r="C11" s="82">
        <v>0</v>
      </c>
      <c r="D11" s="82">
        <v>0</v>
      </c>
      <c r="E11" s="82"/>
    </row>
    <row r="12" spans="1:5" ht="24" customHeight="1">
      <c r="A12" s="113">
        <v>30107</v>
      </c>
      <c r="B12" s="114" t="s">
        <v>146</v>
      </c>
      <c r="C12" s="82">
        <v>260537</v>
      </c>
      <c r="D12" s="82">
        <v>260537</v>
      </c>
      <c r="E12" s="82"/>
    </row>
    <row r="13" spans="1:5" ht="24" customHeight="1">
      <c r="A13" s="113">
        <v>30108</v>
      </c>
      <c r="B13" s="114" t="s">
        <v>147</v>
      </c>
      <c r="C13" s="82">
        <v>115191</v>
      </c>
      <c r="D13" s="82">
        <v>115191</v>
      </c>
      <c r="E13" s="82"/>
    </row>
    <row r="14" spans="1:5" ht="24" customHeight="1">
      <c r="A14" s="113">
        <v>30109</v>
      </c>
      <c r="B14" s="114" t="s">
        <v>148</v>
      </c>
      <c r="C14" s="82"/>
      <c r="D14" s="82"/>
      <c r="E14" s="82"/>
    </row>
    <row r="15" spans="1:5" ht="24" customHeight="1">
      <c r="A15" s="113">
        <v>30110</v>
      </c>
      <c r="B15" s="114" t="s">
        <v>149</v>
      </c>
      <c r="C15" s="82">
        <v>63355</v>
      </c>
      <c r="D15" s="82">
        <v>63355</v>
      </c>
      <c r="E15" s="82"/>
    </row>
    <row r="16" spans="1:5" ht="24" customHeight="1">
      <c r="A16" s="113">
        <v>30111</v>
      </c>
      <c r="B16" s="114" t="s">
        <v>150</v>
      </c>
      <c r="C16" s="82">
        <v>0</v>
      </c>
      <c r="D16" s="82">
        <v>0</v>
      </c>
      <c r="E16" s="82"/>
    </row>
    <row r="17" spans="1:5" ht="24" customHeight="1">
      <c r="A17" s="113">
        <v>30112</v>
      </c>
      <c r="B17" s="114" t="s">
        <v>151</v>
      </c>
      <c r="C17" s="82">
        <v>14466</v>
      </c>
      <c r="D17" s="82">
        <v>14466</v>
      </c>
      <c r="E17" s="82"/>
    </row>
    <row r="18" spans="1:5" ht="24" customHeight="1">
      <c r="A18" s="115">
        <v>30113</v>
      </c>
      <c r="B18" s="116" t="s">
        <v>90</v>
      </c>
      <c r="C18" s="29">
        <v>98392</v>
      </c>
      <c r="D18" s="29">
        <v>98392</v>
      </c>
      <c r="E18" s="29"/>
    </row>
    <row r="19" spans="1:5" ht="24" customHeight="1">
      <c r="A19" s="113">
        <v>30114</v>
      </c>
      <c r="B19" s="114" t="s">
        <v>152</v>
      </c>
      <c r="C19" s="82">
        <v>5250</v>
      </c>
      <c r="D19" s="82">
        <v>5250</v>
      </c>
      <c r="E19" s="82"/>
    </row>
    <row r="20" spans="1:5" ht="24" customHeight="1">
      <c r="A20" s="113">
        <v>30199</v>
      </c>
      <c r="B20" s="114" t="s">
        <v>153</v>
      </c>
      <c r="C20" s="117">
        <v>53496</v>
      </c>
      <c r="D20" s="117">
        <v>53496</v>
      </c>
      <c r="E20" s="82"/>
    </row>
    <row r="21" spans="1:5" ht="24" customHeight="1">
      <c r="A21" s="118">
        <v>302</v>
      </c>
      <c r="B21" s="118" t="s">
        <v>154</v>
      </c>
      <c r="C21" s="119">
        <f>C22+C23+C24+C25+C26+C27+C28+C29+C30+C31+C32+C33+C34+C35+C36+C37+C38+C39+C40+C41+C42+C43+C44+C45+C46+C47+C48</f>
        <v>94399</v>
      </c>
      <c r="D21" s="119">
        <f>D22+D23+D24+D25+D26+D27+D28+D29+D30+D31+D32+D33+D34+D35+D36+D37+D38+D39+D40+D41+D42+D43+D44+D45+D46+D47+D48</f>
        <v>0</v>
      </c>
      <c r="E21" s="119">
        <f>E22+E23+E24+E25+E26+E27+E28+E29+E30+E31+E32+E33+E34+E35+E36+E37+E38+E39+E40+E41+E42+E43+E44+E45+E46+E47+E48</f>
        <v>94399</v>
      </c>
    </row>
    <row r="22" spans="1:5" ht="24" customHeight="1">
      <c r="A22" s="113">
        <v>30201</v>
      </c>
      <c r="B22" s="114" t="s">
        <v>155</v>
      </c>
      <c r="C22" s="119">
        <f aca="true" t="shared" si="0" ref="C22:C48">E22</f>
        <v>20000</v>
      </c>
      <c r="D22" s="82"/>
      <c r="E22" s="82">
        <v>20000</v>
      </c>
    </row>
    <row r="23" spans="1:5" ht="24" customHeight="1">
      <c r="A23" s="113">
        <v>30202</v>
      </c>
      <c r="B23" s="114" t="s">
        <v>156</v>
      </c>
      <c r="C23" s="119">
        <f t="shared" si="0"/>
        <v>2000</v>
      </c>
      <c r="D23" s="82"/>
      <c r="E23" s="82">
        <v>2000</v>
      </c>
    </row>
    <row r="24" spans="1:5" ht="24" customHeight="1">
      <c r="A24" s="113">
        <v>30203</v>
      </c>
      <c r="B24" s="114" t="s">
        <v>157</v>
      </c>
      <c r="C24" s="119">
        <f t="shared" si="0"/>
        <v>0</v>
      </c>
      <c r="D24" s="82"/>
      <c r="E24" s="82">
        <v>0</v>
      </c>
    </row>
    <row r="25" spans="1:5" ht="24" customHeight="1">
      <c r="A25" s="113">
        <v>30204</v>
      </c>
      <c r="B25" s="114" t="s">
        <v>158</v>
      </c>
      <c r="C25" s="119">
        <f t="shared" si="0"/>
        <v>0</v>
      </c>
      <c r="D25" s="82"/>
      <c r="E25" s="82">
        <v>0</v>
      </c>
    </row>
    <row r="26" spans="1:5" ht="24" customHeight="1">
      <c r="A26" s="113">
        <v>30205</v>
      </c>
      <c r="B26" s="114" t="s">
        <v>159</v>
      </c>
      <c r="C26" s="119">
        <f t="shared" si="0"/>
        <v>0</v>
      </c>
      <c r="D26" s="82"/>
      <c r="E26" s="82">
        <v>0</v>
      </c>
    </row>
    <row r="27" spans="1:5" ht="24" customHeight="1">
      <c r="A27" s="113">
        <v>30206</v>
      </c>
      <c r="B27" s="114" t="s">
        <v>160</v>
      </c>
      <c r="C27" s="119">
        <f t="shared" si="0"/>
        <v>0</v>
      </c>
      <c r="D27" s="82"/>
      <c r="E27" s="82">
        <v>0</v>
      </c>
    </row>
    <row r="28" spans="1:5" ht="24" customHeight="1">
      <c r="A28" s="113">
        <v>30207</v>
      </c>
      <c r="B28" s="114" t="s">
        <v>161</v>
      </c>
      <c r="C28" s="119">
        <f t="shared" si="0"/>
        <v>10000</v>
      </c>
      <c r="D28" s="82"/>
      <c r="E28" s="82">
        <v>10000</v>
      </c>
    </row>
    <row r="29" spans="1:5" ht="24" customHeight="1">
      <c r="A29" s="113">
        <v>30208</v>
      </c>
      <c r="B29" s="114" t="s">
        <v>162</v>
      </c>
      <c r="C29" s="119">
        <f t="shared" si="0"/>
        <v>0</v>
      </c>
      <c r="D29" s="82"/>
      <c r="E29" s="82">
        <v>0</v>
      </c>
    </row>
    <row r="30" spans="1:5" ht="24" customHeight="1">
      <c r="A30" s="113">
        <v>30209</v>
      </c>
      <c r="B30" s="114" t="s">
        <v>163</v>
      </c>
      <c r="C30" s="119">
        <f t="shared" si="0"/>
        <v>0</v>
      </c>
      <c r="D30" s="82"/>
      <c r="E30" s="82">
        <v>0</v>
      </c>
    </row>
    <row r="31" spans="1:5" ht="24" customHeight="1">
      <c r="A31" s="113">
        <v>30211</v>
      </c>
      <c r="B31" s="114" t="s">
        <v>164</v>
      </c>
      <c r="C31" s="119">
        <f t="shared" si="0"/>
        <v>5000</v>
      </c>
      <c r="D31" s="82"/>
      <c r="E31" s="82">
        <v>5000</v>
      </c>
    </row>
    <row r="32" spans="1:5" ht="24" customHeight="1">
      <c r="A32" s="113">
        <v>30212</v>
      </c>
      <c r="B32" s="114" t="s">
        <v>165</v>
      </c>
      <c r="C32" s="119">
        <f t="shared" si="0"/>
        <v>0</v>
      </c>
      <c r="D32" s="120"/>
      <c r="E32" s="120">
        <v>0</v>
      </c>
    </row>
    <row r="33" spans="1:5" ht="24" customHeight="1">
      <c r="A33" s="113">
        <v>30213</v>
      </c>
      <c r="B33" s="114" t="s">
        <v>166</v>
      </c>
      <c r="C33" s="119">
        <f t="shared" si="0"/>
        <v>0</v>
      </c>
      <c r="D33" s="120"/>
      <c r="E33" s="120">
        <v>0</v>
      </c>
    </row>
    <row r="34" spans="1:5" ht="24" customHeight="1">
      <c r="A34" s="113">
        <v>30214</v>
      </c>
      <c r="B34" s="114" t="s">
        <v>167</v>
      </c>
      <c r="C34" s="119">
        <f t="shared" si="0"/>
        <v>0</v>
      </c>
      <c r="D34" s="120"/>
      <c r="E34" s="120">
        <v>0</v>
      </c>
    </row>
    <row r="35" spans="1:5" ht="24" customHeight="1">
      <c r="A35" s="113">
        <v>30215</v>
      </c>
      <c r="B35" s="114" t="s">
        <v>168</v>
      </c>
      <c r="C35" s="119">
        <f t="shared" si="0"/>
        <v>0</v>
      </c>
      <c r="D35" s="120"/>
      <c r="E35" s="120">
        <v>0</v>
      </c>
    </row>
    <row r="36" spans="1:5" ht="24" customHeight="1">
      <c r="A36" s="113">
        <v>30216</v>
      </c>
      <c r="B36" s="114" t="s">
        <v>169</v>
      </c>
      <c r="C36" s="119">
        <f t="shared" si="0"/>
        <v>0</v>
      </c>
      <c r="D36" s="120"/>
      <c r="E36" s="120">
        <v>0</v>
      </c>
    </row>
    <row r="37" spans="1:5" ht="24" customHeight="1">
      <c r="A37" s="113">
        <v>30217</v>
      </c>
      <c r="B37" s="114" t="s">
        <v>170</v>
      </c>
      <c r="C37" s="121">
        <f t="shared" si="0"/>
        <v>2000</v>
      </c>
      <c r="D37" s="122"/>
      <c r="E37" s="122">
        <v>2000</v>
      </c>
    </row>
    <row r="38" spans="1:5" ht="24" customHeight="1">
      <c r="A38" s="113">
        <v>30218</v>
      </c>
      <c r="B38" s="114" t="s">
        <v>171</v>
      </c>
      <c r="C38" s="121">
        <f t="shared" si="0"/>
        <v>0</v>
      </c>
      <c r="D38" s="122"/>
      <c r="E38" s="122">
        <v>0</v>
      </c>
    </row>
    <row r="39" spans="1:5" ht="24" customHeight="1">
      <c r="A39" s="113">
        <v>30224</v>
      </c>
      <c r="B39" s="114" t="s">
        <v>172</v>
      </c>
      <c r="C39" s="121">
        <f t="shared" si="0"/>
        <v>0</v>
      </c>
      <c r="D39" s="122"/>
      <c r="E39" s="122">
        <v>0</v>
      </c>
    </row>
    <row r="40" spans="1:5" ht="24" customHeight="1">
      <c r="A40" s="113">
        <v>30225</v>
      </c>
      <c r="B40" s="114" t="s">
        <v>173</v>
      </c>
      <c r="C40" s="121">
        <f t="shared" si="0"/>
        <v>0</v>
      </c>
      <c r="D40" s="122"/>
      <c r="E40" s="122">
        <v>0</v>
      </c>
    </row>
    <row r="41" spans="1:5" ht="24" customHeight="1">
      <c r="A41" s="113">
        <v>30226</v>
      </c>
      <c r="B41" s="114" t="s">
        <v>174</v>
      </c>
      <c r="C41" s="121">
        <f t="shared" si="0"/>
        <v>0</v>
      </c>
      <c r="D41" s="122"/>
      <c r="E41" s="122">
        <v>0</v>
      </c>
    </row>
    <row r="42" spans="1:5" ht="24" customHeight="1">
      <c r="A42" s="113">
        <v>30227</v>
      </c>
      <c r="B42" s="114" t="s">
        <v>175</v>
      </c>
      <c r="C42" s="121">
        <f t="shared" si="0"/>
        <v>0</v>
      </c>
      <c r="D42" s="122"/>
      <c r="E42" s="122">
        <v>0</v>
      </c>
    </row>
    <row r="43" spans="1:5" ht="24" customHeight="1">
      <c r="A43" s="113">
        <v>30228</v>
      </c>
      <c r="B43" s="114" t="s">
        <v>176</v>
      </c>
      <c r="C43" s="121">
        <f t="shared" si="0"/>
        <v>14399</v>
      </c>
      <c r="D43" s="122"/>
      <c r="E43" s="122">
        <v>14399</v>
      </c>
    </row>
    <row r="44" spans="1:5" ht="24" customHeight="1">
      <c r="A44" s="113">
        <v>30229</v>
      </c>
      <c r="B44" s="114" t="s">
        <v>177</v>
      </c>
      <c r="C44" s="121">
        <f t="shared" si="0"/>
        <v>0</v>
      </c>
      <c r="D44" s="122"/>
      <c r="E44" s="122">
        <v>0</v>
      </c>
    </row>
    <row r="45" spans="1:5" ht="24" customHeight="1">
      <c r="A45" s="113">
        <v>30231</v>
      </c>
      <c r="B45" s="114" t="s">
        <v>178</v>
      </c>
      <c r="C45" s="121">
        <f t="shared" si="0"/>
        <v>0</v>
      </c>
      <c r="D45" s="122"/>
      <c r="E45" s="122">
        <v>0</v>
      </c>
    </row>
    <row r="46" spans="1:5" ht="24" customHeight="1">
      <c r="A46" s="113">
        <v>30239</v>
      </c>
      <c r="B46" s="114" t="s">
        <v>179</v>
      </c>
      <c r="C46" s="121">
        <f t="shared" si="0"/>
        <v>40000</v>
      </c>
      <c r="D46" s="122"/>
      <c r="E46" s="122">
        <v>40000</v>
      </c>
    </row>
    <row r="47" spans="1:5" ht="24" customHeight="1">
      <c r="A47" s="113">
        <v>30240</v>
      </c>
      <c r="B47" s="114" t="s">
        <v>180</v>
      </c>
      <c r="C47" s="121">
        <f t="shared" si="0"/>
        <v>0</v>
      </c>
      <c r="D47" s="122"/>
      <c r="E47" s="122">
        <v>0</v>
      </c>
    </row>
    <row r="48" spans="1:5" ht="24" customHeight="1">
      <c r="A48" s="113">
        <v>30299</v>
      </c>
      <c r="B48" s="114" t="s">
        <v>181</v>
      </c>
      <c r="C48" s="121">
        <f t="shared" si="0"/>
        <v>1000</v>
      </c>
      <c r="D48" s="122"/>
      <c r="E48" s="122">
        <v>1000</v>
      </c>
    </row>
    <row r="49" spans="1:5" ht="24" customHeight="1">
      <c r="A49" s="118">
        <v>303</v>
      </c>
      <c r="B49" s="118" t="s">
        <v>182</v>
      </c>
      <c r="C49" s="122">
        <v>2105</v>
      </c>
      <c r="D49" s="122">
        <v>2105</v>
      </c>
      <c r="E49" s="122">
        <f>SUM(E50:E60)</f>
        <v>0</v>
      </c>
    </row>
    <row r="50" spans="1:5" ht="24" customHeight="1">
      <c r="A50" s="113">
        <v>30301</v>
      </c>
      <c r="B50" s="114" t="s">
        <v>183</v>
      </c>
      <c r="C50" s="122">
        <v>0</v>
      </c>
      <c r="D50" s="122"/>
      <c r="E50" s="122"/>
    </row>
    <row r="51" spans="1:5" ht="24" customHeight="1">
      <c r="A51" s="113">
        <v>30302</v>
      </c>
      <c r="B51" s="114" t="s">
        <v>184</v>
      </c>
      <c r="C51" s="122">
        <v>0</v>
      </c>
      <c r="D51" s="122"/>
      <c r="E51" s="122"/>
    </row>
    <row r="52" spans="1:5" ht="24" customHeight="1">
      <c r="A52" s="113">
        <v>30303</v>
      </c>
      <c r="B52" s="114" t="s">
        <v>185</v>
      </c>
      <c r="C52" s="122">
        <v>0</v>
      </c>
      <c r="D52" s="122"/>
      <c r="E52" s="122"/>
    </row>
    <row r="53" spans="1:5" ht="24" customHeight="1">
      <c r="A53" s="113">
        <v>30304</v>
      </c>
      <c r="B53" s="114" t="s">
        <v>186</v>
      </c>
      <c r="C53" s="122">
        <v>0</v>
      </c>
      <c r="D53" s="122"/>
      <c r="E53" s="122"/>
    </row>
    <row r="54" spans="1:5" ht="24" customHeight="1">
      <c r="A54" s="113">
        <v>30305</v>
      </c>
      <c r="B54" s="114" t="s">
        <v>187</v>
      </c>
      <c r="C54" s="122">
        <v>0</v>
      </c>
      <c r="D54" s="122"/>
      <c r="E54" s="122"/>
    </row>
    <row r="55" spans="1:5" ht="24" customHeight="1">
      <c r="A55" s="113">
        <v>30306</v>
      </c>
      <c r="B55" s="114" t="s">
        <v>188</v>
      </c>
      <c r="C55" s="122">
        <v>0</v>
      </c>
      <c r="D55" s="122"/>
      <c r="E55" s="122"/>
    </row>
    <row r="56" spans="1:5" ht="24" customHeight="1">
      <c r="A56" s="113">
        <v>30307</v>
      </c>
      <c r="B56" s="114" t="s">
        <v>189</v>
      </c>
      <c r="C56" s="122">
        <v>0</v>
      </c>
      <c r="D56" s="122"/>
      <c r="E56" s="122"/>
    </row>
    <row r="57" spans="1:5" ht="24" customHeight="1">
      <c r="A57" s="113">
        <v>30308</v>
      </c>
      <c r="B57" s="114" t="s">
        <v>190</v>
      </c>
      <c r="C57" s="122">
        <v>0</v>
      </c>
      <c r="D57" s="122"/>
      <c r="E57" s="122"/>
    </row>
    <row r="58" spans="1:5" ht="24" customHeight="1">
      <c r="A58" s="113">
        <v>30309</v>
      </c>
      <c r="B58" s="114" t="s">
        <v>191</v>
      </c>
      <c r="C58" s="122">
        <v>0</v>
      </c>
      <c r="D58" s="122"/>
      <c r="E58" s="122"/>
    </row>
    <row r="59" spans="1:5" ht="24" customHeight="1">
      <c r="A59" s="113">
        <v>30310</v>
      </c>
      <c r="B59" s="114" t="s">
        <v>192</v>
      </c>
      <c r="C59" s="122">
        <v>0</v>
      </c>
      <c r="D59" s="122"/>
      <c r="E59" s="122"/>
    </row>
    <row r="60" spans="1:5" ht="24" customHeight="1">
      <c r="A60" s="113">
        <v>30399</v>
      </c>
      <c r="B60" s="114" t="s">
        <v>193</v>
      </c>
      <c r="C60" s="122">
        <v>2105</v>
      </c>
      <c r="D60" s="122">
        <v>2105</v>
      </c>
      <c r="E60" s="122">
        <v>0</v>
      </c>
    </row>
    <row r="61" spans="1:5" ht="24" customHeight="1">
      <c r="A61" s="118">
        <v>310</v>
      </c>
      <c r="B61" s="118" t="s">
        <v>194</v>
      </c>
      <c r="C61" s="122">
        <f>SUM(C62:C65)</f>
        <v>0</v>
      </c>
      <c r="D61" s="122">
        <f>SUM(D62:D65)</f>
        <v>0</v>
      </c>
      <c r="E61" s="122">
        <f>SUM(E62:E65)</f>
        <v>0</v>
      </c>
    </row>
    <row r="62" spans="1:5" ht="21.75" customHeight="1">
      <c r="A62" s="113">
        <v>31002</v>
      </c>
      <c r="B62" s="114" t="s">
        <v>195</v>
      </c>
      <c r="C62" s="122"/>
      <c r="D62" s="122"/>
      <c r="E62" s="122"/>
    </row>
    <row r="63" spans="1:5" ht="21.75" customHeight="1">
      <c r="A63" s="113">
        <v>31003</v>
      </c>
      <c r="B63" s="114" t="s">
        <v>196</v>
      </c>
      <c r="C63" s="122"/>
      <c r="D63" s="122"/>
      <c r="E63" s="122"/>
    </row>
    <row r="64" spans="1:5" ht="21.75" customHeight="1">
      <c r="A64" s="113">
        <v>31007</v>
      </c>
      <c r="B64" s="114" t="s">
        <v>197</v>
      </c>
      <c r="C64" s="122"/>
      <c r="D64" s="122"/>
      <c r="E64" s="122"/>
    </row>
    <row r="65" spans="1:5" ht="21.75" customHeight="1">
      <c r="A65" s="113">
        <v>31099</v>
      </c>
      <c r="B65" s="114" t="s">
        <v>198</v>
      </c>
      <c r="C65" s="122"/>
      <c r="D65" s="122"/>
      <c r="E65" s="122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71" bottom="0.3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89" t="s">
        <v>199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1" customFormat="1" ht="15" customHeight="1">
      <c r="A2" s="90" t="s">
        <v>200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" customFormat="1" ht="20.25" customHeight="1">
      <c r="A3" s="73" t="s">
        <v>201</v>
      </c>
      <c r="B3" s="73" t="s">
        <v>202</v>
      </c>
      <c r="C3" s="73"/>
      <c r="D3" s="73"/>
      <c r="E3" s="73"/>
      <c r="F3" s="73"/>
      <c r="G3" s="73"/>
      <c r="H3" s="73" t="s">
        <v>95</v>
      </c>
      <c r="I3" s="73"/>
      <c r="J3" s="73"/>
      <c r="K3" s="73"/>
      <c r="L3" s="73"/>
      <c r="M3" s="73"/>
      <c r="N3" s="73" t="s">
        <v>96</v>
      </c>
      <c r="O3" s="73"/>
      <c r="P3" s="73"/>
      <c r="Q3" s="73"/>
      <c r="R3" s="73"/>
      <c r="S3" s="73"/>
    </row>
    <row r="4" spans="1:19" s="1" customFormat="1" ht="21.75" customHeight="1">
      <c r="A4" s="73"/>
      <c r="B4" s="73" t="s">
        <v>64</v>
      </c>
      <c r="C4" s="73" t="s">
        <v>203</v>
      </c>
      <c r="D4" s="73" t="s">
        <v>204</v>
      </c>
      <c r="E4" s="73"/>
      <c r="F4" s="73"/>
      <c r="G4" s="73" t="s">
        <v>205</v>
      </c>
      <c r="H4" s="73" t="s">
        <v>64</v>
      </c>
      <c r="I4" s="73" t="s">
        <v>203</v>
      </c>
      <c r="J4" s="73" t="s">
        <v>204</v>
      </c>
      <c r="K4" s="73"/>
      <c r="L4" s="73"/>
      <c r="M4" s="73" t="s">
        <v>170</v>
      </c>
      <c r="N4" s="73" t="s">
        <v>64</v>
      </c>
      <c r="O4" s="73" t="s">
        <v>203</v>
      </c>
      <c r="P4" s="73" t="s">
        <v>204</v>
      </c>
      <c r="Q4" s="73"/>
      <c r="R4" s="73"/>
      <c r="S4" s="73" t="s">
        <v>170</v>
      </c>
    </row>
    <row r="5" spans="1:19" s="1" customFormat="1" ht="33.75" customHeight="1">
      <c r="A5" s="73"/>
      <c r="B5" s="91"/>
      <c r="C5" s="73"/>
      <c r="D5" s="73" t="s">
        <v>12</v>
      </c>
      <c r="E5" s="73" t="s">
        <v>206</v>
      </c>
      <c r="F5" s="73" t="s">
        <v>207</v>
      </c>
      <c r="G5" s="73"/>
      <c r="H5" s="91"/>
      <c r="I5" s="73"/>
      <c r="J5" s="73" t="s">
        <v>12</v>
      </c>
      <c r="K5" s="73" t="s">
        <v>208</v>
      </c>
      <c r="L5" s="73" t="s">
        <v>207</v>
      </c>
      <c r="M5" s="73"/>
      <c r="N5" s="91"/>
      <c r="O5" s="73"/>
      <c r="P5" s="73" t="s">
        <v>12</v>
      </c>
      <c r="Q5" s="73" t="s">
        <v>208</v>
      </c>
      <c r="R5" s="73" t="s">
        <v>207</v>
      </c>
      <c r="S5" s="73"/>
    </row>
    <row r="6" spans="1:19" s="1" customFormat="1" ht="20.25" customHeight="1">
      <c r="A6" s="92" t="s">
        <v>63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</row>
    <row r="7" spans="1:22" s="1" customFormat="1" ht="21.75" customHeight="1">
      <c r="A7" s="93"/>
      <c r="B7" s="94">
        <f>C7+D7+G7</f>
        <v>0</v>
      </c>
      <c r="C7" s="94"/>
      <c r="D7" s="94"/>
      <c r="E7" s="94"/>
      <c r="F7" s="94"/>
      <c r="G7" s="94"/>
      <c r="H7" s="94">
        <f>I7+J7+M7</f>
        <v>0</v>
      </c>
      <c r="I7" s="94"/>
      <c r="J7" s="94"/>
      <c r="K7" s="94"/>
      <c r="L7" s="94"/>
      <c r="M7" s="94"/>
      <c r="N7" s="100">
        <f>O7+P7+S7</f>
        <v>0</v>
      </c>
      <c r="O7" s="100"/>
      <c r="P7" s="100"/>
      <c r="Q7" s="100"/>
      <c r="R7" s="100"/>
      <c r="S7" s="100"/>
      <c r="T7" s="101"/>
      <c r="U7" s="101"/>
      <c r="V7" s="101"/>
    </row>
    <row r="8" spans="1:20" s="88" customFormat="1" ht="24" customHeight="1">
      <c r="A8" s="95" t="s">
        <v>209</v>
      </c>
      <c r="B8" s="96">
        <v>55000</v>
      </c>
      <c r="C8" s="96">
        <v>0</v>
      </c>
      <c r="D8" s="96">
        <v>50000</v>
      </c>
      <c r="E8" s="96">
        <v>0</v>
      </c>
      <c r="F8" s="96">
        <v>50000</v>
      </c>
      <c r="G8" s="96">
        <v>5000</v>
      </c>
      <c r="H8" s="96">
        <v>9441</v>
      </c>
      <c r="I8" s="96">
        <v>0</v>
      </c>
      <c r="J8" s="96">
        <v>9441</v>
      </c>
      <c r="K8" s="96">
        <v>0</v>
      </c>
      <c r="L8" s="96">
        <v>9441</v>
      </c>
      <c r="M8" s="96">
        <v>0</v>
      </c>
      <c r="N8" s="96">
        <v>2000</v>
      </c>
      <c r="O8" s="96">
        <v>0</v>
      </c>
      <c r="P8" s="96">
        <v>0</v>
      </c>
      <c r="Q8" s="96">
        <v>0</v>
      </c>
      <c r="R8" s="96">
        <v>0</v>
      </c>
      <c r="S8" s="96">
        <v>2000</v>
      </c>
      <c r="T8" s="37"/>
    </row>
    <row r="9" spans="1:20" s="88" customFormat="1" ht="24" customHeight="1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37"/>
    </row>
    <row r="10" spans="1:19" ht="24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24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19" ht="24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ht="24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ht="24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ht="24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24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00000000000001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7" t="s">
        <v>210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4.25" customHeight="1">
      <c r="A2" s="8" t="s">
        <v>1</v>
      </c>
      <c r="J2" s="83" t="s">
        <v>2</v>
      </c>
    </row>
    <row r="3" spans="1:10" s="1" customFormat="1" ht="25.5" customHeight="1">
      <c r="A3" s="10" t="s">
        <v>50</v>
      </c>
      <c r="B3" s="10"/>
      <c r="C3" s="10" t="s">
        <v>211</v>
      </c>
      <c r="D3" s="10" t="s">
        <v>96</v>
      </c>
      <c r="E3" s="10"/>
      <c r="F3" s="10"/>
      <c r="G3" s="10"/>
      <c r="H3" s="10"/>
      <c r="I3" s="10" t="s">
        <v>212</v>
      </c>
      <c r="J3" s="84"/>
    </row>
    <row r="4" spans="1:10" s="1" customFormat="1" ht="15" customHeight="1">
      <c r="A4" s="10" t="s">
        <v>213</v>
      </c>
      <c r="B4" s="10" t="s">
        <v>103</v>
      </c>
      <c r="C4" s="10"/>
      <c r="D4" s="10" t="s">
        <v>12</v>
      </c>
      <c r="E4" s="10" t="s">
        <v>98</v>
      </c>
      <c r="F4" s="10"/>
      <c r="G4" s="10"/>
      <c r="H4" s="10" t="s">
        <v>99</v>
      </c>
      <c r="I4" s="10" t="s">
        <v>100</v>
      </c>
      <c r="J4" s="84" t="s">
        <v>101</v>
      </c>
    </row>
    <row r="5" spans="1:10" s="1" customFormat="1" ht="23.25" customHeight="1">
      <c r="A5" s="10"/>
      <c r="B5" s="10"/>
      <c r="C5" s="10"/>
      <c r="D5" s="10"/>
      <c r="E5" s="10" t="s">
        <v>12</v>
      </c>
      <c r="F5" s="10" t="s">
        <v>214</v>
      </c>
      <c r="G5" s="10" t="s">
        <v>215</v>
      </c>
      <c r="H5" s="10"/>
      <c r="I5" s="10"/>
      <c r="J5" s="84"/>
    </row>
    <row r="6" spans="1:10" s="1" customFormat="1" ht="20.25" customHeight="1">
      <c r="A6" s="11"/>
      <c r="B6" s="1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</row>
    <row r="7" spans="1:10" s="1" customFormat="1" ht="20.25" customHeight="1">
      <c r="A7" s="79" t="s">
        <v>216</v>
      </c>
      <c r="B7" s="79" t="s">
        <v>216</v>
      </c>
      <c r="C7" s="80">
        <v>0</v>
      </c>
      <c r="D7" s="80">
        <f>E7+H7</f>
        <v>0</v>
      </c>
      <c r="E7" s="80">
        <f>F7+G7</f>
        <v>0</v>
      </c>
      <c r="F7" s="80">
        <v>0</v>
      </c>
      <c r="G7" s="80">
        <v>0</v>
      </c>
      <c r="H7" s="80">
        <v>0</v>
      </c>
      <c r="I7" s="85">
        <f>D7-C7</f>
        <v>0</v>
      </c>
      <c r="J7" s="86">
        <v>0</v>
      </c>
    </row>
    <row r="8" spans="1:10" ht="24" customHeight="1">
      <c r="A8" s="81"/>
      <c r="B8" s="81"/>
      <c r="C8" s="82"/>
      <c r="D8" s="82"/>
      <c r="E8" s="82"/>
      <c r="F8" s="82"/>
      <c r="G8" s="82"/>
      <c r="H8" s="82"/>
      <c r="I8" s="82"/>
      <c r="J8" s="87"/>
    </row>
    <row r="9" spans="1:10" ht="24" customHeight="1">
      <c r="A9" s="81"/>
      <c r="B9" s="81"/>
      <c r="C9" s="82"/>
      <c r="D9" s="82"/>
      <c r="E9" s="82"/>
      <c r="F9" s="82"/>
      <c r="G9" s="82"/>
      <c r="H9" s="82"/>
      <c r="I9" s="82"/>
      <c r="J9" s="87"/>
    </row>
    <row r="10" spans="1:10" ht="24" customHeight="1">
      <c r="A10" s="81"/>
      <c r="B10" s="81"/>
      <c r="C10" s="82"/>
      <c r="D10" s="82"/>
      <c r="E10" s="82"/>
      <c r="F10" s="82"/>
      <c r="G10" s="82"/>
      <c r="H10" s="82"/>
      <c r="I10" s="82"/>
      <c r="J10" s="87"/>
    </row>
    <row r="11" spans="1:10" ht="24" customHeight="1">
      <c r="A11" s="81"/>
      <c r="B11" s="81"/>
      <c r="C11" s="82"/>
      <c r="D11" s="82"/>
      <c r="E11" s="82"/>
      <c r="F11" s="82"/>
      <c r="G11" s="82"/>
      <c r="H11" s="82"/>
      <c r="I11" s="82"/>
      <c r="J11" s="87"/>
    </row>
    <row r="12" spans="1:10" ht="24" customHeight="1">
      <c r="A12" s="81"/>
      <c r="B12" s="81"/>
      <c r="C12" s="82"/>
      <c r="D12" s="82"/>
      <c r="E12" s="82"/>
      <c r="F12" s="82"/>
      <c r="G12" s="82"/>
      <c r="H12" s="82"/>
      <c r="I12" s="82"/>
      <c r="J12" s="87"/>
    </row>
    <row r="13" spans="1:10" ht="24" customHeight="1">
      <c r="A13" s="81"/>
      <c r="B13" s="81"/>
      <c r="C13" s="82"/>
      <c r="D13" s="82"/>
      <c r="E13" s="82"/>
      <c r="F13" s="82"/>
      <c r="G13" s="82"/>
      <c r="H13" s="82"/>
      <c r="I13" s="82"/>
      <c r="J13" s="87"/>
    </row>
    <row r="14" spans="1:10" ht="24" customHeight="1">
      <c r="A14" s="81"/>
      <c r="B14" s="81"/>
      <c r="C14" s="82"/>
      <c r="D14" s="82"/>
      <c r="E14" s="82"/>
      <c r="F14" s="82"/>
      <c r="G14" s="82"/>
      <c r="H14" s="82"/>
      <c r="I14" s="82"/>
      <c r="J14" s="87"/>
    </row>
    <row r="15" spans="1:10" ht="24" customHeight="1">
      <c r="A15" s="81"/>
      <c r="B15" s="81"/>
      <c r="C15" s="82"/>
      <c r="D15" s="82"/>
      <c r="E15" s="82"/>
      <c r="F15" s="82"/>
      <c r="G15" s="82"/>
      <c r="H15" s="82"/>
      <c r="I15" s="82"/>
      <c r="J15" s="87"/>
    </row>
    <row r="16" spans="1:10" ht="24" customHeight="1">
      <c r="A16" s="81"/>
      <c r="B16" s="81"/>
      <c r="C16" s="82"/>
      <c r="D16" s="82"/>
      <c r="E16" s="82"/>
      <c r="F16" s="82"/>
      <c r="G16" s="82"/>
      <c r="H16" s="82"/>
      <c r="I16" s="82"/>
      <c r="J16" s="87"/>
    </row>
    <row r="17" spans="1:10" ht="24" customHeight="1">
      <c r="A17" s="81"/>
      <c r="B17" s="81"/>
      <c r="C17" s="82"/>
      <c r="D17" s="82"/>
      <c r="E17" s="82"/>
      <c r="F17" s="82"/>
      <c r="G17" s="82"/>
      <c r="H17" s="82"/>
      <c r="I17" s="82"/>
      <c r="J17" s="87"/>
    </row>
    <row r="18" spans="1:10" ht="24" customHeight="1">
      <c r="A18" s="81"/>
      <c r="B18" s="81"/>
      <c r="C18" s="82"/>
      <c r="D18" s="82"/>
      <c r="E18" s="82"/>
      <c r="F18" s="82"/>
      <c r="G18" s="82"/>
      <c r="H18" s="82"/>
      <c r="I18" s="82"/>
      <c r="J18" s="87"/>
    </row>
    <row r="19" spans="1:10" ht="24" customHeight="1">
      <c r="A19" s="81"/>
      <c r="B19" s="81"/>
      <c r="C19" s="82"/>
      <c r="D19" s="82"/>
      <c r="E19" s="82"/>
      <c r="F19" s="82"/>
      <c r="G19" s="82"/>
      <c r="H19" s="82"/>
      <c r="I19" s="82"/>
      <c r="J19" s="87"/>
    </row>
    <row r="20" spans="1:10" ht="24" customHeight="1">
      <c r="A20" s="81"/>
      <c r="B20" s="81"/>
      <c r="C20" s="82"/>
      <c r="D20" s="82"/>
      <c r="E20" s="82"/>
      <c r="F20" s="82"/>
      <c r="G20" s="82"/>
      <c r="H20" s="82"/>
      <c r="I20" s="82"/>
      <c r="J20" s="87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41.00390625" style="1" customWidth="1"/>
    <col min="2" max="2" width="19.57421875" style="58" customWidth="1"/>
    <col min="3" max="3" width="41.00390625" style="1" customWidth="1"/>
    <col min="4" max="4" width="21.8515625" style="58" customWidth="1"/>
    <col min="5" max="5" width="9.140625" style="1" customWidth="1"/>
  </cols>
  <sheetData>
    <row r="1" spans="1:4" s="1" customFormat="1" ht="27.75" customHeight="1">
      <c r="A1" s="59" t="s">
        <v>217</v>
      </c>
      <c r="B1" s="60"/>
      <c r="C1" s="59"/>
      <c r="D1" s="60"/>
    </row>
    <row r="2" spans="1:4" s="57" customFormat="1" ht="18.75" customHeight="1">
      <c r="A2" s="61" t="s">
        <v>1</v>
      </c>
      <c r="B2" s="62"/>
      <c r="C2" s="63"/>
      <c r="D2" s="64" t="s">
        <v>2</v>
      </c>
    </row>
    <row r="3" spans="1:4" s="1" customFormat="1" ht="19.5" customHeight="1">
      <c r="A3" s="65" t="s">
        <v>218</v>
      </c>
      <c r="B3" s="66"/>
      <c r="C3" s="65" t="s">
        <v>219</v>
      </c>
      <c r="D3" s="66"/>
    </row>
    <row r="4" spans="1:4" s="1" customFormat="1" ht="15" customHeight="1">
      <c r="A4" s="65" t="s">
        <v>220</v>
      </c>
      <c r="B4" s="66" t="s">
        <v>6</v>
      </c>
      <c r="C4" s="65" t="s">
        <v>220</v>
      </c>
      <c r="D4" s="66" t="s">
        <v>6</v>
      </c>
    </row>
    <row r="5" spans="1:4" s="1" customFormat="1" ht="24" customHeight="1">
      <c r="A5" s="67" t="s">
        <v>221</v>
      </c>
      <c r="B5" s="68">
        <f>B6+B7</f>
        <v>1512915</v>
      </c>
      <c r="C5" s="67" t="s">
        <v>222</v>
      </c>
      <c r="D5" s="68">
        <f>D6+D7</f>
        <v>0</v>
      </c>
    </row>
    <row r="6" spans="1:4" s="1" customFormat="1" ht="24" customHeight="1">
      <c r="A6" s="67" t="s">
        <v>223</v>
      </c>
      <c r="B6" s="68">
        <v>1512915</v>
      </c>
      <c r="C6" s="69" t="s">
        <v>224</v>
      </c>
      <c r="D6" s="68"/>
    </row>
    <row r="7" spans="1:4" s="1" customFormat="1" ht="24" customHeight="1">
      <c r="A7" s="67" t="s">
        <v>225</v>
      </c>
      <c r="B7" s="68"/>
      <c r="C7" s="69" t="s">
        <v>226</v>
      </c>
      <c r="D7" s="68"/>
    </row>
    <row r="8" spans="1:4" s="1" customFormat="1" ht="24" customHeight="1">
      <c r="A8" s="67" t="s">
        <v>227</v>
      </c>
      <c r="B8" s="68">
        <f>B9+B10</f>
        <v>0</v>
      </c>
      <c r="C8" s="67" t="s">
        <v>228</v>
      </c>
      <c r="D8" s="68">
        <f>D9+D10</f>
        <v>1512915</v>
      </c>
    </row>
    <row r="9" spans="1:4" s="1" customFormat="1" ht="24" customHeight="1">
      <c r="A9" s="67" t="s">
        <v>229</v>
      </c>
      <c r="B9" s="68"/>
      <c r="C9" s="69" t="s">
        <v>224</v>
      </c>
      <c r="D9" s="68">
        <v>1512915</v>
      </c>
    </row>
    <row r="10" spans="1:4" s="1" customFormat="1" ht="24" customHeight="1">
      <c r="A10" s="67" t="s">
        <v>230</v>
      </c>
      <c r="B10" s="68"/>
      <c r="C10" s="69" t="s">
        <v>226</v>
      </c>
      <c r="D10" s="68"/>
    </row>
    <row r="11" spans="1:4" s="1" customFormat="1" ht="24" customHeight="1">
      <c r="A11" s="67" t="s">
        <v>231</v>
      </c>
      <c r="B11" s="68"/>
      <c r="C11" s="67" t="s">
        <v>232</v>
      </c>
      <c r="D11" s="68"/>
    </row>
    <row r="12" spans="1:4" s="1" customFormat="1" ht="24" customHeight="1">
      <c r="A12" s="67" t="s">
        <v>233</v>
      </c>
      <c r="B12" s="68"/>
      <c r="C12" s="67" t="s">
        <v>234</v>
      </c>
      <c r="D12" s="70"/>
    </row>
    <row r="13" spans="1:4" s="1" customFormat="1" ht="24" customHeight="1">
      <c r="A13" s="67" t="s">
        <v>235</v>
      </c>
      <c r="B13" s="68"/>
      <c r="C13" s="67" t="s">
        <v>236</v>
      </c>
      <c r="D13" s="70"/>
    </row>
    <row r="14" spans="1:4" s="1" customFormat="1" ht="24" customHeight="1">
      <c r="A14" s="67" t="s">
        <v>237</v>
      </c>
      <c r="B14" s="68"/>
      <c r="C14" s="67" t="s">
        <v>238</v>
      </c>
      <c r="D14" s="70"/>
    </row>
    <row r="15" spans="1:4" s="1" customFormat="1" ht="24" customHeight="1">
      <c r="A15" s="67" t="s">
        <v>239</v>
      </c>
      <c r="B15" s="68"/>
      <c r="C15" s="67" t="s">
        <v>240</v>
      </c>
      <c r="D15" s="70"/>
    </row>
    <row r="16" spans="1:4" s="1" customFormat="1" ht="24" customHeight="1">
      <c r="A16" s="67" t="s">
        <v>241</v>
      </c>
      <c r="B16" s="68"/>
      <c r="C16" s="67" t="s">
        <v>242</v>
      </c>
      <c r="D16" s="70"/>
    </row>
    <row r="17" spans="1:4" s="1" customFormat="1" ht="24" customHeight="1">
      <c r="A17" s="67" t="s">
        <v>243</v>
      </c>
      <c r="B17" s="68"/>
      <c r="C17" s="67"/>
      <c r="D17" s="70"/>
    </row>
    <row r="18" spans="1:4" s="1" customFormat="1" ht="24" customHeight="1">
      <c r="A18" s="69"/>
      <c r="B18" s="68"/>
      <c r="C18" s="67"/>
      <c r="D18" s="70"/>
    </row>
    <row r="19" spans="1:4" s="1" customFormat="1" ht="24" customHeight="1">
      <c r="A19" s="71" t="s">
        <v>244</v>
      </c>
      <c r="B19" s="72">
        <f>B5+B8+B11+B12+B13+B14+B15+B16+B17</f>
        <v>1512915</v>
      </c>
      <c r="C19" s="71" t="s">
        <v>245</v>
      </c>
      <c r="D19" s="72">
        <f>D5+D8+D11+D12+D13+D14+D15+D16</f>
        <v>1512915</v>
      </c>
    </row>
    <row r="20" spans="1:4" s="1" customFormat="1" ht="24" customHeight="1">
      <c r="A20" s="73"/>
      <c r="B20" s="74"/>
      <c r="C20" s="73"/>
      <c r="D20" s="74"/>
    </row>
    <row r="21" spans="1:4" s="1" customFormat="1" ht="24" customHeight="1">
      <c r="A21" s="67" t="s">
        <v>246</v>
      </c>
      <c r="B21" s="68">
        <f>B22+B25</f>
        <v>2494082</v>
      </c>
      <c r="C21" s="67" t="s">
        <v>247</v>
      </c>
      <c r="D21" s="68">
        <f>D22+D25+D28+D31+D34+D35</f>
        <v>2494082</v>
      </c>
    </row>
    <row r="22" spans="1:4" s="1" customFormat="1" ht="24" customHeight="1">
      <c r="A22" s="67" t="s">
        <v>248</v>
      </c>
      <c r="B22" s="68">
        <f>B23+B24</f>
        <v>2494082</v>
      </c>
      <c r="C22" s="67" t="s">
        <v>248</v>
      </c>
      <c r="D22" s="75">
        <f>D23+D24</f>
        <v>2494082</v>
      </c>
    </row>
    <row r="23" spans="1:4" s="1" customFormat="1" ht="24" customHeight="1">
      <c r="A23" s="67" t="s">
        <v>249</v>
      </c>
      <c r="B23" s="68">
        <v>2494082</v>
      </c>
      <c r="C23" s="67" t="s">
        <v>249</v>
      </c>
      <c r="D23" s="75">
        <v>2494082</v>
      </c>
    </row>
    <row r="24" spans="1:4" s="1" customFormat="1" ht="24" customHeight="1">
      <c r="A24" s="67" t="s">
        <v>250</v>
      </c>
      <c r="B24" s="68"/>
      <c r="C24" s="67" t="s">
        <v>250</v>
      </c>
      <c r="D24" s="75"/>
    </row>
    <row r="25" spans="1:4" s="1" customFormat="1" ht="24" customHeight="1">
      <c r="A25" s="67" t="s">
        <v>251</v>
      </c>
      <c r="B25" s="68"/>
      <c r="C25" s="67" t="s">
        <v>252</v>
      </c>
      <c r="D25" s="75">
        <v>0</v>
      </c>
    </row>
    <row r="26" spans="1:4" s="1" customFormat="1" ht="24" customHeight="1">
      <c r="A26" s="67" t="s">
        <v>253</v>
      </c>
      <c r="B26" s="68"/>
      <c r="C26" s="67" t="s">
        <v>249</v>
      </c>
      <c r="D26" s="75">
        <v>0</v>
      </c>
    </row>
    <row r="27" spans="1:4" s="1" customFormat="1" ht="24" customHeight="1">
      <c r="A27" s="67" t="s">
        <v>254</v>
      </c>
      <c r="B27" s="68"/>
      <c r="C27" s="67" t="s">
        <v>250</v>
      </c>
      <c r="D27" s="75"/>
    </row>
    <row r="28" spans="1:4" s="1" customFormat="1" ht="24" customHeight="1">
      <c r="A28" s="67" t="s">
        <v>255</v>
      </c>
      <c r="B28" s="68"/>
      <c r="C28" s="67" t="s">
        <v>256</v>
      </c>
      <c r="D28" s="75"/>
    </row>
    <row r="29" spans="1:4" s="1" customFormat="1" ht="24" customHeight="1">
      <c r="A29" s="67" t="s">
        <v>257</v>
      </c>
      <c r="B29" s="68">
        <f>B30+B31</f>
        <v>0</v>
      </c>
      <c r="C29" s="67" t="s">
        <v>253</v>
      </c>
      <c r="D29" s="75"/>
    </row>
    <row r="30" spans="1:4" s="1" customFormat="1" ht="24" customHeight="1">
      <c r="A30" s="67" t="s">
        <v>249</v>
      </c>
      <c r="B30" s="68">
        <v>0</v>
      </c>
      <c r="C30" s="67" t="s">
        <v>254</v>
      </c>
      <c r="D30" s="75"/>
    </row>
    <row r="31" spans="1:4" s="1" customFormat="1" ht="24" customHeight="1">
      <c r="A31" s="67" t="s">
        <v>250</v>
      </c>
      <c r="B31" s="68"/>
      <c r="C31" s="67" t="s">
        <v>258</v>
      </c>
      <c r="D31" s="75"/>
    </row>
    <row r="32" spans="1:4" s="1" customFormat="1" ht="24" customHeight="1">
      <c r="A32" s="67" t="s">
        <v>259</v>
      </c>
      <c r="B32" s="68"/>
      <c r="C32" s="67" t="s">
        <v>253</v>
      </c>
      <c r="D32" s="75"/>
    </row>
    <row r="33" spans="1:4" s="1" customFormat="1" ht="24" customHeight="1">
      <c r="A33" s="67" t="s">
        <v>253</v>
      </c>
      <c r="B33" s="68"/>
      <c r="C33" s="67" t="s">
        <v>254</v>
      </c>
      <c r="D33" s="75"/>
    </row>
    <row r="34" spans="1:4" s="1" customFormat="1" ht="24" customHeight="1">
      <c r="A34" s="67" t="s">
        <v>254</v>
      </c>
      <c r="B34" s="68"/>
      <c r="C34" s="67" t="s">
        <v>260</v>
      </c>
      <c r="D34" s="75"/>
    </row>
    <row r="35" spans="1:4" s="1" customFormat="1" ht="24" customHeight="1">
      <c r="A35" s="67" t="s">
        <v>261</v>
      </c>
      <c r="B35" s="68"/>
      <c r="C35" s="67" t="s">
        <v>262</v>
      </c>
      <c r="D35" s="75"/>
    </row>
    <row r="36" spans="1:4" s="1" customFormat="1" ht="24" customHeight="1">
      <c r="A36" s="67" t="s">
        <v>263</v>
      </c>
      <c r="B36" s="68"/>
      <c r="C36" s="69"/>
      <c r="D36" s="75"/>
    </row>
    <row r="37" spans="1:4" s="1" customFormat="1" ht="24" customHeight="1">
      <c r="A37" s="67"/>
      <c r="B37" s="68"/>
      <c r="C37" s="67"/>
      <c r="D37" s="75"/>
    </row>
    <row r="38" spans="1:4" s="1" customFormat="1" ht="24" customHeight="1">
      <c r="A38" s="76" t="s">
        <v>264</v>
      </c>
      <c r="B38" s="77">
        <f>B19+B21+B28</f>
        <v>4006997</v>
      </c>
      <c r="C38" s="76" t="s">
        <v>265</v>
      </c>
      <c r="D38" s="78">
        <f>D19+D21</f>
        <v>4006997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12.28125" style="1" customWidth="1"/>
    <col min="2" max="2" width="19.57421875" style="37" customWidth="1"/>
    <col min="3" max="3" width="16.00390625" style="1" customWidth="1"/>
    <col min="4" max="4" width="10.28125" style="1" customWidth="1"/>
    <col min="5" max="5" width="12.140625" style="1" customWidth="1"/>
    <col min="6" max="6" width="11.140625" style="1" customWidth="1"/>
    <col min="7" max="7" width="7.28125" style="1" customWidth="1"/>
    <col min="8" max="8" width="13.57421875" style="1" customWidth="1"/>
    <col min="9" max="9" width="7.57421875" style="1" customWidth="1"/>
    <col min="10" max="13" width="11.7109375" style="1" customWidth="1"/>
    <col min="14" max="14" width="10.421875" style="1" customWidth="1"/>
    <col min="15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38" t="s">
        <v>266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5" customFormat="1" ht="21" customHeight="1">
      <c r="A2" s="41" t="s">
        <v>267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" customFormat="1" ht="27" customHeight="1">
      <c r="A3" s="43" t="s">
        <v>50</v>
      </c>
      <c r="B3" s="43"/>
      <c r="C3" s="43" t="s">
        <v>64</v>
      </c>
      <c r="D3" s="43" t="s">
        <v>268</v>
      </c>
      <c r="E3" s="43"/>
      <c r="F3" s="43"/>
      <c r="G3" s="43" t="s">
        <v>269</v>
      </c>
      <c r="H3" s="43"/>
      <c r="I3" s="43" t="s">
        <v>270</v>
      </c>
      <c r="J3" s="43" t="s">
        <v>271</v>
      </c>
      <c r="K3" s="43" t="s">
        <v>272</v>
      </c>
      <c r="L3" s="43" t="s">
        <v>273</v>
      </c>
      <c r="M3" s="43" t="s">
        <v>274</v>
      </c>
      <c r="N3" s="43" t="s">
        <v>275</v>
      </c>
      <c r="O3" s="43"/>
      <c r="P3" s="43"/>
      <c r="Q3" s="43" t="s">
        <v>276</v>
      </c>
      <c r="R3" s="43" t="s">
        <v>277</v>
      </c>
    </row>
    <row r="4" spans="1:18" s="1" customFormat="1" ht="48.75" customHeight="1">
      <c r="A4" s="43" t="s">
        <v>102</v>
      </c>
      <c r="B4" s="43" t="s">
        <v>103</v>
      </c>
      <c r="C4" s="43"/>
      <c r="D4" s="43" t="s">
        <v>12</v>
      </c>
      <c r="E4" s="43" t="s">
        <v>278</v>
      </c>
      <c r="F4" s="43" t="s">
        <v>279</v>
      </c>
      <c r="G4" s="43" t="s">
        <v>280</v>
      </c>
      <c r="H4" s="43" t="s">
        <v>281</v>
      </c>
      <c r="I4" s="43"/>
      <c r="J4" s="43"/>
      <c r="K4" s="43"/>
      <c r="L4" s="43"/>
      <c r="M4" s="43"/>
      <c r="N4" s="43" t="s">
        <v>282</v>
      </c>
      <c r="O4" s="43" t="s">
        <v>283</v>
      </c>
      <c r="P4" s="43" t="s">
        <v>284</v>
      </c>
      <c r="Q4" s="43"/>
      <c r="R4" s="43"/>
    </row>
    <row r="5" spans="1:18" s="36" customFormat="1" ht="19.5" customHeight="1">
      <c r="A5" s="44" t="s">
        <v>63</v>
      </c>
      <c r="B5" s="45" t="s">
        <v>63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/>
      <c r="J5" s="44">
        <v>7</v>
      </c>
      <c r="K5" s="44">
        <v>8</v>
      </c>
      <c r="L5" s="44">
        <v>9</v>
      </c>
      <c r="M5" s="44">
        <v>10</v>
      </c>
      <c r="N5" s="44">
        <v>11</v>
      </c>
      <c r="O5" s="44">
        <v>12</v>
      </c>
      <c r="P5" s="44">
        <v>13</v>
      </c>
      <c r="Q5" s="44">
        <v>14</v>
      </c>
      <c r="R5" s="44">
        <v>15</v>
      </c>
    </row>
    <row r="6" spans="1:18" s="1" customFormat="1" ht="24" customHeight="1">
      <c r="A6" s="46"/>
      <c r="B6" s="47"/>
      <c r="C6" s="46">
        <f>C7+C10+C14+C18</f>
        <v>1512915</v>
      </c>
      <c r="D6" s="46">
        <f>D7+D10+D14+D18</f>
        <v>1512915</v>
      </c>
      <c r="E6" s="46">
        <f>E7+E10+E14+E18</f>
        <v>1512915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4" customFormat="1" ht="24" customHeight="1">
      <c r="A7" s="15">
        <v>208</v>
      </c>
      <c r="B7" s="16" t="s">
        <v>65</v>
      </c>
      <c r="C7" s="19">
        <f>C8</f>
        <v>121143</v>
      </c>
      <c r="D7" s="19">
        <f>E7+F7</f>
        <v>121143</v>
      </c>
      <c r="E7" s="19">
        <f>E8</f>
        <v>121143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4" customHeight="1">
      <c r="A8" s="15">
        <v>20805</v>
      </c>
      <c r="B8" s="16" t="s">
        <v>66</v>
      </c>
      <c r="C8" s="19">
        <f>D8+J8</f>
        <v>121143</v>
      </c>
      <c r="D8" s="19">
        <f>E8+F8</f>
        <v>121143</v>
      </c>
      <c r="E8" s="19">
        <f>E9</f>
        <v>121143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24" customHeight="1">
      <c r="A9" s="23" t="s">
        <v>67</v>
      </c>
      <c r="B9" s="24" t="s">
        <v>68</v>
      </c>
      <c r="C9" s="27">
        <f>D9+J9</f>
        <v>121143</v>
      </c>
      <c r="D9" s="27">
        <f>E9+F9</f>
        <v>121143</v>
      </c>
      <c r="E9" s="27">
        <v>121143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24" customHeight="1">
      <c r="A10" s="28" t="s">
        <v>69</v>
      </c>
      <c r="B10" s="16" t="s">
        <v>70</v>
      </c>
      <c r="C10" s="19">
        <f aca="true" t="shared" si="0" ref="C10:C21">D10+J10</f>
        <v>71881</v>
      </c>
      <c r="D10" s="19">
        <f aca="true" t="shared" si="1" ref="D10:D21">E10+F10</f>
        <v>71881</v>
      </c>
      <c r="E10" s="19">
        <f>E11</f>
        <v>71881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28" t="s">
        <v>71</v>
      </c>
      <c r="B11" s="16" t="s">
        <v>72</v>
      </c>
      <c r="C11" s="19">
        <f t="shared" si="0"/>
        <v>71881</v>
      </c>
      <c r="D11" s="19">
        <f t="shared" si="1"/>
        <v>71881</v>
      </c>
      <c r="E11" s="19">
        <f>E12+E13</f>
        <v>71881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23" t="s">
        <v>73</v>
      </c>
      <c r="B12" s="24" t="s">
        <v>74</v>
      </c>
      <c r="C12" s="27">
        <f t="shared" si="0"/>
        <v>66631</v>
      </c>
      <c r="D12" s="27">
        <f t="shared" si="1"/>
        <v>66631</v>
      </c>
      <c r="E12" s="27">
        <v>66631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23" t="s">
        <v>75</v>
      </c>
      <c r="B13" s="24" t="s">
        <v>76</v>
      </c>
      <c r="C13" s="27">
        <f t="shared" si="0"/>
        <v>5250</v>
      </c>
      <c r="D13" s="27">
        <f t="shared" si="1"/>
        <v>5250</v>
      </c>
      <c r="E13" s="27">
        <v>5250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28" t="s">
        <v>77</v>
      </c>
      <c r="B14" s="16" t="s">
        <v>78</v>
      </c>
      <c r="C14" s="19">
        <f>C15</f>
        <v>1155175</v>
      </c>
      <c r="D14" s="19">
        <f>D15</f>
        <v>1155175</v>
      </c>
      <c r="E14" s="19">
        <f>E15</f>
        <v>1155175</v>
      </c>
      <c r="F14" s="49"/>
      <c r="G14" s="49"/>
      <c r="H14" s="49"/>
      <c r="I14" s="49"/>
      <c r="J14" s="54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28" t="s">
        <v>79</v>
      </c>
      <c r="B15" s="16" t="s">
        <v>80</v>
      </c>
      <c r="C15" s="19">
        <f>C16+C17</f>
        <v>1155175</v>
      </c>
      <c r="D15" s="19">
        <f>D16+D17</f>
        <v>1155175</v>
      </c>
      <c r="E15" s="19">
        <f>E16+E17</f>
        <v>1155175</v>
      </c>
      <c r="F15" s="49"/>
      <c r="G15" s="49"/>
      <c r="H15" s="49"/>
      <c r="I15" s="49"/>
      <c r="J15" s="54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23" t="s">
        <v>81</v>
      </c>
      <c r="B16" s="24" t="s">
        <v>82</v>
      </c>
      <c r="C16" s="27">
        <f t="shared" si="0"/>
        <v>1085175</v>
      </c>
      <c r="D16" s="27">
        <f t="shared" si="1"/>
        <v>1085175</v>
      </c>
      <c r="E16" s="27">
        <v>1085175</v>
      </c>
      <c r="F16" s="52"/>
      <c r="G16" s="52"/>
      <c r="H16" s="52"/>
      <c r="I16" s="52"/>
      <c r="J16" s="55"/>
      <c r="K16" s="52"/>
      <c r="L16" s="52"/>
      <c r="M16" s="52"/>
      <c r="N16" s="52"/>
      <c r="O16" s="52"/>
      <c r="P16" s="52"/>
      <c r="Q16" s="52"/>
      <c r="R16" s="52"/>
    </row>
    <row r="17" spans="1:18" ht="24" customHeight="1">
      <c r="A17" s="23" t="s">
        <v>83</v>
      </c>
      <c r="B17" s="24" t="s">
        <v>84</v>
      </c>
      <c r="C17" s="27">
        <v>70000</v>
      </c>
      <c r="D17" s="27">
        <v>70000</v>
      </c>
      <c r="E17" s="27">
        <v>70000</v>
      </c>
      <c r="F17" s="52"/>
      <c r="G17" s="52"/>
      <c r="H17" s="52"/>
      <c r="I17" s="52"/>
      <c r="J17" s="56"/>
      <c r="K17" s="52"/>
      <c r="L17" s="52"/>
      <c r="M17" s="52"/>
      <c r="N17" s="52"/>
      <c r="O17" s="52"/>
      <c r="P17" s="52"/>
      <c r="Q17" s="52"/>
      <c r="R17" s="52"/>
    </row>
    <row r="18" spans="1:18" ht="24" customHeight="1">
      <c r="A18" s="28" t="s">
        <v>85</v>
      </c>
      <c r="B18" s="16" t="s">
        <v>86</v>
      </c>
      <c r="C18" s="19">
        <f t="shared" si="0"/>
        <v>164716</v>
      </c>
      <c r="D18" s="19">
        <f t="shared" si="1"/>
        <v>164716</v>
      </c>
      <c r="E18" s="19">
        <f>E19</f>
        <v>164716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24" customHeight="1">
      <c r="A19" s="28" t="s">
        <v>87</v>
      </c>
      <c r="B19" s="16" t="s">
        <v>88</v>
      </c>
      <c r="C19" s="19">
        <f t="shared" si="0"/>
        <v>164716</v>
      </c>
      <c r="D19" s="19">
        <f t="shared" si="1"/>
        <v>164716</v>
      </c>
      <c r="E19" s="19">
        <f>E20+E21</f>
        <v>164716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24" customHeight="1">
      <c r="A20" s="23" t="s">
        <v>89</v>
      </c>
      <c r="B20" s="24" t="s">
        <v>90</v>
      </c>
      <c r="C20" s="27">
        <f t="shared" si="0"/>
        <v>98392</v>
      </c>
      <c r="D20" s="27">
        <f t="shared" si="1"/>
        <v>98392</v>
      </c>
      <c r="E20" s="27">
        <v>98392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4" customHeight="1">
      <c r="A21" s="23" t="s">
        <v>91</v>
      </c>
      <c r="B21" s="24" t="s">
        <v>92</v>
      </c>
      <c r="C21" s="27">
        <f t="shared" si="0"/>
        <v>66324</v>
      </c>
      <c r="D21" s="27">
        <f t="shared" si="1"/>
        <v>66324</v>
      </c>
      <c r="E21" s="27">
        <v>66324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0.8515625" style="1" customWidth="1"/>
    <col min="4" max="4" width="8.57421875" style="1" customWidth="1"/>
    <col min="5" max="5" width="12.140625" style="1" customWidth="1"/>
    <col min="6" max="6" width="9.57421875" style="1" customWidth="1"/>
    <col min="7" max="7" width="9.28125" style="1" customWidth="1"/>
    <col min="8" max="8" width="10.7109375" style="1" customWidth="1"/>
    <col min="9" max="10" width="9.7109375" style="1" customWidth="1"/>
    <col min="11" max="11" width="7.140625" style="1" customWidth="1"/>
    <col min="12" max="12" width="9.140625" style="1" customWidth="1"/>
  </cols>
  <sheetData>
    <row r="1" spans="1:11" s="1" customFormat="1" ht="27" customHeight="1">
      <c r="A1" s="6" t="s">
        <v>285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>
      <c r="A2" s="8" t="s">
        <v>1</v>
      </c>
      <c r="B2" s="1"/>
      <c r="C2" s="1"/>
      <c r="D2" s="1"/>
      <c r="E2" s="9"/>
      <c r="F2" s="9"/>
      <c r="G2" s="9"/>
      <c r="H2" s="9"/>
      <c r="I2" s="9"/>
      <c r="J2" s="9"/>
      <c r="K2" s="33" t="s">
        <v>2</v>
      </c>
    </row>
    <row r="3" spans="1:11" s="1" customFormat="1" ht="15" customHeight="1">
      <c r="A3" s="10" t="s">
        <v>50</v>
      </c>
      <c r="B3" s="10"/>
      <c r="C3" s="10" t="s">
        <v>64</v>
      </c>
      <c r="D3" s="11" t="s">
        <v>270</v>
      </c>
      <c r="E3" s="11" t="s">
        <v>286</v>
      </c>
      <c r="F3" s="11" t="s">
        <v>287</v>
      </c>
      <c r="G3" s="10" t="s">
        <v>288</v>
      </c>
      <c r="H3" s="10" t="s">
        <v>289</v>
      </c>
      <c r="I3" s="10" t="s">
        <v>290</v>
      </c>
      <c r="J3" s="10" t="s">
        <v>291</v>
      </c>
      <c r="K3" s="10" t="s">
        <v>292</v>
      </c>
    </row>
    <row r="4" spans="1:11" s="1" customFormat="1" ht="21" customHeight="1">
      <c r="A4" s="10" t="s">
        <v>102</v>
      </c>
      <c r="B4" s="10" t="s">
        <v>293</v>
      </c>
      <c r="C4" s="10"/>
      <c r="D4" s="11"/>
      <c r="E4" s="11"/>
      <c r="F4" s="11"/>
      <c r="G4" s="11"/>
      <c r="H4" s="11"/>
      <c r="I4" s="10"/>
      <c r="J4" s="10"/>
      <c r="K4" s="10"/>
    </row>
    <row r="5" spans="1:11" s="3" customFormat="1" ht="12.75" customHeight="1">
      <c r="A5" s="12" t="s">
        <v>63</v>
      </c>
      <c r="B5" s="12" t="s">
        <v>63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1" s="1" customFormat="1" ht="17.25" customHeight="1">
      <c r="A6" s="13"/>
      <c r="B6" s="13"/>
      <c r="C6" s="14">
        <f>C7+C10+C14+C18</f>
        <v>1512915</v>
      </c>
      <c r="D6" s="14"/>
      <c r="E6" s="14">
        <f>E7+E10+E14+E18</f>
        <v>1512915</v>
      </c>
      <c r="F6" s="14"/>
      <c r="G6" s="14"/>
      <c r="H6" s="14"/>
      <c r="I6" s="14"/>
      <c r="J6" s="14"/>
      <c r="K6" s="14"/>
    </row>
    <row r="7" spans="1:12" s="4" customFormat="1" ht="17.25" customHeight="1">
      <c r="A7" s="15">
        <v>208</v>
      </c>
      <c r="B7" s="16" t="s">
        <v>65</v>
      </c>
      <c r="C7" s="17">
        <f>E7</f>
        <v>121143</v>
      </c>
      <c r="D7" s="18"/>
      <c r="E7" s="19">
        <f>E8</f>
        <v>121143</v>
      </c>
      <c r="F7" s="20"/>
      <c r="G7" s="20"/>
      <c r="H7" s="20"/>
      <c r="I7" s="20"/>
      <c r="J7" s="20"/>
      <c r="K7" s="20"/>
      <c r="L7" s="1"/>
    </row>
    <row r="8" spans="1:12" s="5" customFormat="1" ht="24" customHeight="1">
      <c r="A8" s="15">
        <v>20805</v>
      </c>
      <c r="B8" s="16" t="s">
        <v>66</v>
      </c>
      <c r="C8" s="17">
        <f>E8</f>
        <v>121143</v>
      </c>
      <c r="D8" s="21"/>
      <c r="E8" s="19">
        <f>E9</f>
        <v>121143</v>
      </c>
      <c r="F8" s="22"/>
      <c r="G8" s="22"/>
      <c r="H8" s="22"/>
      <c r="I8" s="22"/>
      <c r="J8" s="22"/>
      <c r="K8" s="22"/>
      <c r="L8" s="34"/>
    </row>
    <row r="9" spans="1:12" s="5" customFormat="1" ht="24" customHeight="1">
      <c r="A9" s="23" t="s">
        <v>67</v>
      </c>
      <c r="B9" s="24" t="s">
        <v>68</v>
      </c>
      <c r="C9" s="25">
        <f>E9</f>
        <v>121143</v>
      </c>
      <c r="D9" s="26"/>
      <c r="E9" s="27">
        <v>121143</v>
      </c>
      <c r="F9" s="26"/>
      <c r="G9" s="26"/>
      <c r="H9" s="26"/>
      <c r="I9" s="26"/>
      <c r="J9" s="26"/>
      <c r="K9" s="26"/>
      <c r="L9" s="34"/>
    </row>
    <row r="10" spans="1:12" s="5" customFormat="1" ht="24" customHeight="1">
      <c r="A10" s="28" t="s">
        <v>69</v>
      </c>
      <c r="B10" s="16" t="s">
        <v>70</v>
      </c>
      <c r="C10" s="17">
        <f aca="true" t="shared" si="0" ref="C10:C21">E10</f>
        <v>71881</v>
      </c>
      <c r="D10" s="21"/>
      <c r="E10" s="19">
        <f>E11</f>
        <v>71881</v>
      </c>
      <c r="F10" s="22"/>
      <c r="G10" s="22"/>
      <c r="H10" s="22"/>
      <c r="I10" s="22"/>
      <c r="J10" s="22"/>
      <c r="K10" s="22"/>
      <c r="L10" s="34"/>
    </row>
    <row r="11" spans="1:12" s="5" customFormat="1" ht="24" customHeight="1">
      <c r="A11" s="28" t="s">
        <v>71</v>
      </c>
      <c r="B11" s="16" t="s">
        <v>72</v>
      </c>
      <c r="C11" s="17">
        <f t="shared" si="0"/>
        <v>71881</v>
      </c>
      <c r="D11" s="21"/>
      <c r="E11" s="19">
        <f>E12+E13</f>
        <v>71881</v>
      </c>
      <c r="F11" s="22"/>
      <c r="G11" s="22"/>
      <c r="H11" s="22"/>
      <c r="I11" s="22"/>
      <c r="J11" s="22"/>
      <c r="K11" s="22"/>
      <c r="L11" s="34"/>
    </row>
    <row r="12" spans="1:12" s="5" customFormat="1" ht="24" customHeight="1">
      <c r="A12" s="23" t="s">
        <v>73</v>
      </c>
      <c r="B12" s="24" t="s">
        <v>74</v>
      </c>
      <c r="C12" s="25">
        <f t="shared" si="0"/>
        <v>66631</v>
      </c>
      <c r="D12" s="29"/>
      <c r="E12" s="27">
        <v>66631</v>
      </c>
      <c r="F12" s="29"/>
      <c r="G12" s="29"/>
      <c r="H12" s="29"/>
      <c r="I12" s="29"/>
      <c r="J12" s="29"/>
      <c r="K12" s="29"/>
      <c r="L12" s="34"/>
    </row>
    <row r="13" spans="1:12" s="5" customFormat="1" ht="24" customHeight="1">
      <c r="A13" s="23" t="s">
        <v>75</v>
      </c>
      <c r="B13" s="24" t="s">
        <v>76</v>
      </c>
      <c r="C13" s="25">
        <f t="shared" si="0"/>
        <v>5250</v>
      </c>
      <c r="D13" s="29"/>
      <c r="E13" s="27">
        <v>5250</v>
      </c>
      <c r="F13" s="29"/>
      <c r="G13" s="29"/>
      <c r="H13" s="29"/>
      <c r="I13" s="29"/>
      <c r="J13" s="29"/>
      <c r="K13" s="29"/>
      <c r="L13" s="34"/>
    </row>
    <row r="14" spans="1:12" s="5" customFormat="1" ht="24" customHeight="1">
      <c r="A14" s="28" t="s">
        <v>77</v>
      </c>
      <c r="B14" s="16" t="s">
        <v>78</v>
      </c>
      <c r="C14" s="17">
        <f t="shared" si="0"/>
        <v>1155175</v>
      </c>
      <c r="D14" s="21"/>
      <c r="E14" s="19">
        <f>E15</f>
        <v>1155175</v>
      </c>
      <c r="F14" s="22"/>
      <c r="G14" s="22"/>
      <c r="H14" s="22"/>
      <c r="I14" s="22"/>
      <c r="J14" s="22"/>
      <c r="K14" s="22"/>
      <c r="L14" s="34"/>
    </row>
    <row r="15" spans="1:12" s="5" customFormat="1" ht="24" customHeight="1">
      <c r="A15" s="28" t="s">
        <v>79</v>
      </c>
      <c r="B15" s="16" t="s">
        <v>80</v>
      </c>
      <c r="C15" s="17">
        <f t="shared" si="0"/>
        <v>1155175</v>
      </c>
      <c r="D15" s="21"/>
      <c r="E15" s="19">
        <f>E16+E17</f>
        <v>1155175</v>
      </c>
      <c r="F15" s="22"/>
      <c r="G15" s="22"/>
      <c r="H15" s="22"/>
      <c r="I15" s="22"/>
      <c r="J15" s="22"/>
      <c r="K15" s="22"/>
      <c r="L15" s="34"/>
    </row>
    <row r="16" spans="1:12" s="5" customFormat="1" ht="24" customHeight="1">
      <c r="A16" s="23" t="s">
        <v>81</v>
      </c>
      <c r="B16" s="24" t="s">
        <v>82</v>
      </c>
      <c r="C16" s="25">
        <f t="shared" si="0"/>
        <v>1085175</v>
      </c>
      <c r="D16" s="29"/>
      <c r="E16" s="27">
        <v>1085175</v>
      </c>
      <c r="F16" s="29"/>
      <c r="G16" s="29"/>
      <c r="H16" s="29"/>
      <c r="I16" s="29"/>
      <c r="J16" s="29"/>
      <c r="K16" s="29"/>
      <c r="L16" s="34"/>
    </row>
    <row r="17" spans="1:12" s="5" customFormat="1" ht="24" customHeight="1">
      <c r="A17" s="23" t="s">
        <v>83</v>
      </c>
      <c r="B17" s="24" t="s">
        <v>84</v>
      </c>
      <c r="C17" s="25">
        <f t="shared" si="0"/>
        <v>70000</v>
      </c>
      <c r="D17" s="29"/>
      <c r="E17" s="27">
        <v>70000</v>
      </c>
      <c r="F17" s="29"/>
      <c r="G17" s="29"/>
      <c r="H17" s="29"/>
      <c r="I17" s="29"/>
      <c r="J17" s="29"/>
      <c r="K17" s="29"/>
      <c r="L17" s="34"/>
    </row>
    <row r="18" spans="1:12" s="5" customFormat="1" ht="24" customHeight="1">
      <c r="A18" s="28" t="s">
        <v>85</v>
      </c>
      <c r="B18" s="16" t="s">
        <v>86</v>
      </c>
      <c r="C18" s="17">
        <f t="shared" si="0"/>
        <v>164716</v>
      </c>
      <c r="D18" s="21"/>
      <c r="E18" s="19">
        <f>E19</f>
        <v>164716</v>
      </c>
      <c r="F18" s="22"/>
      <c r="G18" s="22"/>
      <c r="H18" s="22"/>
      <c r="I18" s="22"/>
      <c r="J18" s="22"/>
      <c r="K18" s="22"/>
      <c r="L18" s="34"/>
    </row>
    <row r="19" spans="1:11" ht="24" customHeight="1">
      <c r="A19" s="28" t="s">
        <v>87</v>
      </c>
      <c r="B19" s="16" t="s">
        <v>88</v>
      </c>
      <c r="C19" s="17">
        <f t="shared" si="0"/>
        <v>164716</v>
      </c>
      <c r="D19" s="30"/>
      <c r="E19" s="19">
        <f>E20+E21</f>
        <v>164716</v>
      </c>
      <c r="F19" s="31"/>
      <c r="G19" s="31"/>
      <c r="H19" s="31"/>
      <c r="I19" s="31"/>
      <c r="J19" s="31"/>
      <c r="K19" s="31"/>
    </row>
    <row r="20" spans="1:11" ht="24" customHeight="1">
      <c r="A20" s="23" t="s">
        <v>89</v>
      </c>
      <c r="B20" s="24" t="s">
        <v>90</v>
      </c>
      <c r="C20" s="25">
        <f t="shared" si="0"/>
        <v>98392</v>
      </c>
      <c r="D20" s="32"/>
      <c r="E20" s="27">
        <v>98392</v>
      </c>
      <c r="F20" s="32"/>
      <c r="G20" s="32"/>
      <c r="H20" s="32"/>
      <c r="I20" s="32"/>
      <c r="J20" s="32"/>
      <c r="K20" s="32"/>
    </row>
    <row r="21" spans="1:11" ht="24" customHeight="1">
      <c r="A21" s="23" t="s">
        <v>91</v>
      </c>
      <c r="B21" s="24" t="s">
        <v>92</v>
      </c>
      <c r="C21" s="25">
        <f t="shared" si="0"/>
        <v>66324</v>
      </c>
      <c r="D21" s="32"/>
      <c r="E21" s="27">
        <v>66324</v>
      </c>
      <c r="F21" s="32"/>
      <c r="G21" s="32"/>
      <c r="H21" s="32"/>
      <c r="I21" s="32"/>
      <c r="J21" s="32"/>
      <c r="K21" s="32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2021-06-24T07:16:27Z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0AD8212EA14C4BC7A84D2C32CCC0F3B3</vt:lpwstr>
  </property>
</Properties>
</file>