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表1-财政拨款收支预算表" sheetId="1" r:id="rId1"/>
    <sheet name="表2-财政拨款支出总表" sheetId="2" r:id="rId2"/>
    <sheet name="表3-一般公共预算支出总表" sheetId="3" r:id="rId3"/>
    <sheet name="表4-一般公共预算基本支出表" sheetId="4" r:id="rId4"/>
    <sheet name="表5三公经费预算支出表" sheetId="5" r:id="rId5"/>
    <sheet name="表6-政府性基金预算财政拨款支出表" sheetId="6" r:id="rId6"/>
    <sheet name="表7-部门收支预算表" sheetId="7" r:id="rId7"/>
    <sheet name="表8-部门收入总表" sheetId="8" r:id="rId8"/>
    <sheet name="表9-部门财务支出预算表" sheetId="9" r:id="rId9"/>
  </sheets>
  <definedNames>
    <definedName name="_xlnm.Print_Titles" localSheetId="0">'表1-财政拨款收支预算表'!$1:$4</definedName>
    <definedName name="_xlnm.Print_Titles" localSheetId="1">'表2-财政拨款支出总表'!$1:$5</definedName>
    <definedName name="_xlnm.Print_Titles" localSheetId="2">'表3-一般公共预算支出总表'!$1:$6</definedName>
    <definedName name="_xlnm.Print_Titles" localSheetId="6">'表7-部门收支预算表'!$1:$3</definedName>
    <definedName name="_xlnm.Print_Titles" localSheetId="8">'表9-部门财务支出预算表'!$1:$5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<sst xmlns="http://schemas.openxmlformats.org/spreadsheetml/2006/main" count="494" uniqueCount="269">
  <si>
    <t>财政拨款收支总表</t>
  </si>
  <si>
    <t xml:space="preserve">填报单位名称：大武口区教育体育局 </t>
  </si>
  <si>
    <t>单位：元</t>
  </si>
  <si>
    <t>收                  入</t>
  </si>
  <si>
    <t>支                 出</t>
  </si>
  <si>
    <t>项 目</t>
  </si>
  <si>
    <t>预算数</t>
  </si>
  <si>
    <t>项目（按功能分类）</t>
  </si>
  <si>
    <t>一般公共预算
财政拨款</t>
  </si>
  <si>
    <t>政府性基金预算
财政拨款</t>
  </si>
  <si>
    <t>一、本年收入</t>
  </si>
  <si>
    <t>一、本年支出</t>
  </si>
  <si>
    <t>小计</t>
  </si>
  <si>
    <t>（一）一般公共服务支出</t>
  </si>
  <si>
    <t>（一）一般公共预算财政拨款</t>
  </si>
  <si>
    <t>（二）外交支出</t>
  </si>
  <si>
    <t>（二）政府性基金预算财政拨款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</si>
  <si>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</si>
  <si>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</si>
  <si>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</si>
  <si>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</si>
  <si>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</si>
  <si>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</si>
  <si>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（九）社会保险和基金支出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</si>
  <si>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</si>
  <si>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</si>
  <si>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</si>
  <si>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</si>
  <si>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</si>
  <si>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</si>
  <si>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</si>
  <si>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</si>
  <si>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</si>
  <si>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</si>
  <si>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</si>
  <si>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</si>
  <si>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</si>
  <si>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</si>
  <si>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</si>
  <si>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</si>
  <si>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</si>
  <si>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</si>
  <si>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</si>
  <si>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</si>
  <si>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二、上年结转结余</t>
  </si>
  <si>
    <t>二、年末结转结余</t>
  </si>
  <si>
    <r>
      <t>收</t>
    </r>
    <r>
      <rPr>
        <b/>
        <sz val="9"/>
        <color indexed="8"/>
        <rFont val="Courier New"/>
        <family val="3"/>
      </rPr>
      <t xml:space="preserve">  </t>
    </r>
    <r>
      <rPr>
        <b/>
        <sz val="9"/>
        <color indexed="8"/>
        <rFont val="宋体"/>
        <family val="0"/>
      </rPr>
      <t>入</t>
    </r>
    <r>
      <rPr>
        <b/>
        <sz val="9"/>
        <color indexed="8"/>
        <rFont val="Courier New"/>
        <family val="3"/>
      </rPr>
      <t xml:space="preserve">  </t>
    </r>
    <r>
      <rPr>
        <b/>
        <sz val="9"/>
        <color indexed="8"/>
        <rFont val="宋体"/>
        <family val="0"/>
      </rPr>
      <t>总</t>
    </r>
    <r>
      <rPr>
        <b/>
        <sz val="9"/>
        <color indexed="8"/>
        <rFont val="Courier New"/>
        <family val="3"/>
      </rPr>
      <t xml:space="preserve">  </t>
    </r>
    <r>
      <rPr>
        <b/>
        <sz val="9"/>
        <color indexed="8"/>
        <rFont val="宋体"/>
        <family val="0"/>
      </rPr>
      <t>计</t>
    </r>
  </si>
  <si>
    <t>支  出  总  计</t>
  </si>
  <si>
    <t xml:space="preserve">财政拨款支出总表
</t>
  </si>
  <si>
    <t xml:space="preserve">填报单位名称： 大武口区教育体育局                                                                                                                     </t>
  </si>
  <si>
    <t>功能分类科目</t>
  </si>
  <si>
    <t>总计</t>
  </si>
  <si>
    <t>一般公共预算财政拨款</t>
  </si>
  <si>
    <t>政府性基金预算财政拨款支出</t>
  </si>
  <si>
    <t>功能科目编码</t>
  </si>
  <si>
    <t>功能科目名称</t>
  </si>
  <si>
    <t>经费拨款</t>
  </si>
  <si>
    <t>纳入预算管理的非税收入安排</t>
  </si>
  <si>
    <t>自治区一般性转移支付</t>
  </si>
  <si>
    <t>自治区专项转移支付</t>
  </si>
  <si>
    <t>市级专项转移支付</t>
  </si>
  <si>
    <t>纳入预算管理的非税
收入安排</t>
  </si>
  <si>
    <t>**</t>
  </si>
  <si>
    <t>合计</t>
  </si>
  <si>
    <t>教育支出</t>
  </si>
  <si>
    <t>教育管理事务</t>
  </si>
  <si>
    <t>行政运行</t>
  </si>
  <si>
    <t>2050102</t>
  </si>
  <si>
    <t>一般行政管理事务</t>
  </si>
  <si>
    <t>20502</t>
  </si>
  <si>
    <t>普通教育</t>
  </si>
  <si>
    <t>2050299</t>
  </si>
  <si>
    <t>其他普通教育支出</t>
  </si>
  <si>
    <t>2050199</t>
  </si>
  <si>
    <t>其他教育管理事务支出</t>
  </si>
  <si>
    <t>208</t>
  </si>
  <si>
    <t>社会保障和就业支出</t>
  </si>
  <si>
    <t>20805</t>
  </si>
  <si>
    <t>行政事业单位离退休</t>
  </si>
  <si>
    <t>2080505</t>
  </si>
  <si>
    <t>机关事业单位基本养老保险缴费支出</t>
  </si>
  <si>
    <t>210</t>
  </si>
  <si>
    <t>医疗卫生与计划生育支出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</si>
  <si>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</si>
  <si>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</si>
  <si>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</si>
  <si>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</si>
  <si>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</si>
  <si>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</si>
  <si>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</si>
  <si>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</si>
  <si>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</si>
  <si>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</si>
  <si>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</si>
  <si>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</si>
  <si>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</si>
  <si>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</si>
  <si>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</si>
  <si>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</si>
  <si>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</si>
  <si>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</si>
  <si>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229</t>
  </si>
  <si>
    <t>其他支出</t>
  </si>
  <si>
    <t>彩票公益金安排的支出</t>
  </si>
  <si>
    <t>2296003</t>
  </si>
  <si>
    <t>用于体育事业的彩票公益金支出</t>
  </si>
  <si>
    <t>2296099</t>
  </si>
  <si>
    <t>用于其他社会公益事业的彩票公益金支出</t>
  </si>
  <si>
    <t>一般公共预算支出表</t>
  </si>
  <si>
    <t>填报单位名称：  大武口区教育体育局                                                                                                                         单位：元</t>
  </si>
  <si>
    <t>2019年执行数</t>
  </si>
  <si>
    <t>2020年预算数</t>
  </si>
  <si>
    <t>2020年预算数与2019年
执行数</t>
  </si>
  <si>
    <t>基本支出</t>
  </si>
  <si>
    <t>项目支出</t>
  </si>
  <si>
    <t>增减额</t>
  </si>
  <si>
    <t>增减%</t>
  </si>
  <si>
    <t>科目编码</t>
  </si>
  <si>
    <t>科目名称</t>
  </si>
  <si>
    <t>1</t>
  </si>
  <si>
    <t>大武口区教育体育局</t>
  </si>
  <si>
    <t>一般公共预算基本支出表</t>
  </si>
  <si>
    <t>经济科目</t>
  </si>
  <si>
    <t>基本支出预算</t>
  </si>
  <si>
    <t>经济科目编码</t>
  </si>
  <si>
    <t>经济科目名称</t>
  </si>
  <si>
    <t>人员支出</t>
  </si>
  <si>
    <t>日常公用支出</t>
  </si>
  <si>
    <t>工资福利支出</t>
  </si>
  <si>
    <t>　　30101</t>
  </si>
  <si>
    <t>基本工资</t>
  </si>
  <si>
    <t>　　30102</t>
  </si>
  <si>
    <t>津贴补贴</t>
  </si>
  <si>
    <t>　　30103</t>
  </si>
  <si>
    <t>奖金</t>
  </si>
  <si>
    <t>　30107</t>
  </si>
  <si>
    <t>绩效工资</t>
  </si>
  <si>
    <t>　　30112</t>
  </si>
  <si>
    <t>其他社会保障缴费</t>
  </si>
  <si>
    <t>　　30108</t>
  </si>
  <si>
    <t>机关事业单位基本养老保险缴费</t>
  </si>
  <si>
    <t>　　30110</t>
  </si>
  <si>
    <t>职工基本医疗保险缴费</t>
  </si>
  <si>
    <t>　　30111</t>
  </si>
  <si>
    <t>公务员医疗补助缴费</t>
  </si>
  <si>
    <t>　　30114</t>
  </si>
  <si>
    <t>医疗费</t>
  </si>
  <si>
    <t>　　30113</t>
  </si>
  <si>
    <t>302</t>
  </si>
  <si>
    <t>商品和服务支出</t>
  </si>
  <si>
    <t>　　30201</t>
  </si>
  <si>
    <t>办公费</t>
  </si>
  <si>
    <t>　　30202</t>
  </si>
  <si>
    <t>印刷费</t>
  </si>
  <si>
    <t>　　30205</t>
  </si>
  <si>
    <t>水费</t>
  </si>
  <si>
    <t>　　30206</t>
  </si>
  <si>
    <t>电费</t>
  </si>
  <si>
    <t>　　30207</t>
  </si>
  <si>
    <t>邮电费</t>
  </si>
  <si>
    <t>　　30208</t>
  </si>
  <si>
    <t>取暖费</t>
  </si>
  <si>
    <t>　　30211</t>
  </si>
  <si>
    <t>差旅费</t>
  </si>
  <si>
    <t>　　30226</t>
  </si>
  <si>
    <t>劳务费</t>
  </si>
  <si>
    <t>　　30228</t>
  </si>
  <si>
    <t>工会经费</t>
  </si>
  <si>
    <t>　　30239</t>
  </si>
  <si>
    <t>其他交通费用</t>
  </si>
  <si>
    <t>　　30299</t>
  </si>
  <si>
    <t>其他商品和服务支出</t>
  </si>
  <si>
    <t>　303</t>
  </si>
  <si>
    <t>对个人和家庭的补助</t>
  </si>
  <si>
    <t>　　30399</t>
  </si>
  <si>
    <t>其他对个人和家庭的补助</t>
  </si>
  <si>
    <t>一般公共预算“三公”经费支出表</t>
  </si>
  <si>
    <t>预算单位</t>
  </si>
  <si>
    <t>2019年预算数</t>
  </si>
  <si>
    <t>因公
出国（境）</t>
  </si>
  <si>
    <t>公务用车购置及运行费</t>
  </si>
  <si>
    <t>公务
接待费</t>
  </si>
  <si>
    <t>公务接待费</t>
  </si>
  <si>
    <t>公务车辆
购置费</t>
  </si>
  <si>
    <t>公车运行维护费</t>
  </si>
  <si>
    <t>公务车辆购置费</t>
  </si>
  <si>
    <t>政府性基金预算支出表</t>
  </si>
  <si>
    <t>2019年
执行数
（决算数）</t>
  </si>
  <si>
    <t>2020年预算数与2019年执行数（决算数）</t>
  </si>
  <si>
    <t>支出功能分类科目编码</t>
  </si>
  <si>
    <t>人员经费</t>
  </si>
  <si>
    <t>日常公用
经费</t>
  </si>
  <si>
    <t>¦</t>
  </si>
  <si>
    <t>部门收支总表</t>
  </si>
  <si>
    <t>收     入</t>
  </si>
  <si>
    <t>支     出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</si>
  <si>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</si>
  <si>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</si>
  <si>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</si>
  <si>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</si>
  <si>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</si>
  <si>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</si>
  <si>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</si>
  <si>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</si>
  <si>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</si>
  <si>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</si>
  <si>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</si>
  <si>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</si>
  <si>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</si>
  <si>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</si>
  <si>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</si>
  <si>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</si>
  <si>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</si>
  <si>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</si>
  <si>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</si>
  <si>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</si>
  <si>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</si>
  <si>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</si>
  <si>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</si>
  <si>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</si>
  <si>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</si>
  <si>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</si>
  <si>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</si>
  <si>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</si>
  <si>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</si>
  <si>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</si>
  <si>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</si>
  <si>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</si>
  <si>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</si>
  <si>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</si>
  <si>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</si>
  <si>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</si>
  <si>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</si>
  <si>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</si>
  <si>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</si>
  <si>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</si>
  <si>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</si>
  <si>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</si>
  <si>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</si>
  <si>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</si>
  <si>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收入总计</t>
  </si>
  <si>
    <t>支出总计</t>
  </si>
  <si>
    <t>部门收入总表</t>
  </si>
  <si>
    <t xml:space="preserve"> 填报单位名称： 大武口区教育体育局                                                                                                                            单位：元</t>
  </si>
  <si>
    <t>财政拨款收入</t>
  </si>
  <si>
    <t>事业单位经营收入</t>
  </si>
  <si>
    <t>上级补助收入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</si>
  <si>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</si>
  <si>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</si>
  <si>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</si>
  <si>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</si>
  <si>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</si>
  <si>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</si>
  <si>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一般公共财政预算拨款收入</t>
  </si>
  <si>
    <t>政府性基金预算拨款收入</t>
  </si>
  <si>
    <t>金额</t>
  </si>
  <si>
    <t>其中：纳入财政专户管理的非税收入</t>
  </si>
  <si>
    <t xml:space="preserve">小计 </t>
  </si>
  <si>
    <t>非本级财政拨款</t>
  </si>
  <si>
    <t>本级横向财政拨款</t>
  </si>
  <si>
    <t>部门支出总表</t>
  </si>
  <si>
    <t>行政支出</t>
  </si>
  <si>
    <t>事业支出</t>
  </si>
  <si>
    <t>经营支出</t>
  </si>
  <si>
    <t>上缴上级
支出</t>
  </si>
  <si>
    <t>对附属单位
补助支出</t>
  </si>
  <si>
    <t>投资支出</t>
  </si>
  <si>
    <t>债务还本
支出</t>
  </si>
  <si>
    <t xml:space="preserve">科目名称
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</si>
</sst>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0_ "/>
    <numFmt numFmtId="181" formatCode="#,##0_ "/>
    <numFmt numFmtId="182" formatCode="0.00_);[Red]\(0.00\)"/>
    <numFmt numFmtId="183" formatCode="0_);[Red]\(0\)"/>
  </numFmts>
  <fonts count="5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宋体"/>
      <family val="0"/>
    </font>
    <font>
      <b/>
      <sz val="24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b/>
      <sz val="20"/>
      <color indexed="8"/>
      <name val="Calibri"/>
      <family val="2"/>
    </font>
    <font>
      <sz val="2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Calibri"/>
      <family val="2"/>
    </font>
    <font>
      <sz val="10"/>
      <name val="仿宋_GB2312"/>
      <family val="3"/>
    </font>
    <font>
      <b/>
      <sz val="11"/>
      <color indexed="8"/>
      <name val="宋体"/>
      <family val="0"/>
    </font>
    <font>
      <sz val="8"/>
      <color indexed="8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9"/>
      <name val="宋体"/>
      <family val="0"/>
    </font>
    <font>
      <b/>
      <sz val="11"/>
      <name val="Calibri"/>
      <family val="2"/>
    </font>
    <font>
      <sz val="9"/>
      <color indexed="8"/>
      <name val="Arial"/>
      <family val="2"/>
    </font>
    <font>
      <b/>
      <sz val="9"/>
      <color indexed="8"/>
      <name val="Courier New"/>
      <family val="3"/>
    </font>
    <font>
      <sz val="9"/>
      <color indexed="8"/>
      <name val="Courier New"/>
      <family val="3"/>
    </font>
    <font>
      <b/>
      <sz val="10"/>
      <name val="Arial"/>
      <family val="2"/>
    </font>
    <font>
      <sz val="11"/>
      <color indexed="8"/>
      <name val="等线"/>
      <family val="0"/>
    </font>
    <font>
      <sz val="11"/>
      <color indexed="60"/>
      <name val="等线"/>
      <family val="0"/>
    </font>
    <font>
      <b/>
      <sz val="11"/>
      <color indexed="8"/>
      <name val="等线"/>
      <family val="0"/>
    </font>
    <font>
      <u val="single"/>
      <sz val="11"/>
      <color indexed="20"/>
      <name val="宋体"/>
      <family val="0"/>
    </font>
    <font>
      <b/>
      <sz val="13"/>
      <color indexed="54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9"/>
      <name val="宋体"/>
      <family val="0"/>
    </font>
    <font>
      <sz val="11"/>
      <color indexed="20"/>
      <name val="等线"/>
      <family val="0"/>
    </font>
    <font>
      <sz val="11"/>
      <color indexed="52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宋体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9"/>
      <color indexed="8"/>
      <name val="Calibri Light"/>
      <family val="0"/>
    </font>
    <font>
      <sz val="9"/>
      <color indexed="8"/>
      <name val="Calibri Light"/>
      <family val="0"/>
    </font>
    <font>
      <sz val="9"/>
      <name val="Calibri Light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9"/>
      </left>
      <right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47" fillId="3" borderId="0" applyNumberFormat="0" applyBorder="0" applyAlignment="0" applyProtection="0"/>
    <xf numFmtId="0" fontId="33" fillId="2" borderId="1" applyNumberFormat="0" applyAlignment="0" applyProtection="0"/>
    <xf numFmtId="177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8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32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31" fillId="0" borderId="4" applyNumberFormat="0" applyFill="0" applyAlignment="0" applyProtection="0"/>
    <xf numFmtId="0" fontId="48" fillId="12" borderId="0" applyNumberFormat="0" applyBorder="0" applyAlignment="0" applyProtection="0"/>
    <xf numFmtId="0" fontId="40" fillId="0" borderId="5" applyNumberFormat="0" applyFill="0" applyAlignment="0" applyProtection="0"/>
    <xf numFmtId="0" fontId="48" fillId="13" borderId="0" applyNumberFormat="0" applyBorder="0" applyAlignment="0" applyProtection="0"/>
    <xf numFmtId="0" fontId="41" fillId="9" borderId="6" applyNumberFormat="0" applyAlignment="0" applyProtection="0"/>
    <xf numFmtId="0" fontId="27" fillId="14" borderId="0" applyNumberFormat="0" applyBorder="0" applyAlignment="0" applyProtection="0"/>
    <xf numFmtId="0" fontId="45" fillId="9" borderId="1" applyNumberFormat="0" applyAlignment="0" applyProtection="0"/>
    <xf numFmtId="0" fontId="46" fillId="15" borderId="7" applyNumberFormat="0" applyAlignment="0" applyProtection="0"/>
    <xf numFmtId="0" fontId="47" fillId="16" borderId="0" applyNumberFormat="0" applyBorder="0" applyAlignment="0" applyProtection="0"/>
    <xf numFmtId="0" fontId="48" fillId="17" borderId="0" applyNumberFormat="0" applyBorder="0" applyAlignment="0" applyProtection="0"/>
    <xf numFmtId="0" fontId="36" fillId="0" borderId="8" applyNumberFormat="0" applyFill="0" applyAlignment="0" applyProtection="0"/>
    <xf numFmtId="0" fontId="29" fillId="0" borderId="9" applyNumberFormat="0" applyFill="0" applyAlignment="0" applyProtection="0"/>
    <xf numFmtId="0" fontId="27" fillId="18" borderId="0" applyNumberFormat="0" applyBorder="0" applyAlignment="0" applyProtection="0"/>
    <xf numFmtId="0" fontId="44" fillId="19" borderId="0" applyNumberFormat="0" applyBorder="0" applyAlignment="0" applyProtection="0"/>
    <xf numFmtId="0" fontId="28" fillId="14" borderId="0" applyNumberFormat="0" applyBorder="0" applyAlignment="0" applyProtection="0"/>
    <xf numFmtId="0" fontId="32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32" fillId="18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27" fillId="31" borderId="0" applyNumberFormat="0" applyBorder="0" applyAlignment="0" applyProtection="0"/>
    <xf numFmtId="0" fontId="48" fillId="32" borderId="0" applyNumberFormat="0" applyBorder="0" applyAlignment="0" applyProtection="0"/>
    <xf numFmtId="0" fontId="47" fillId="33" borderId="0" applyNumberFormat="0" applyBorder="0" applyAlignment="0" applyProtection="0"/>
    <xf numFmtId="0" fontId="27" fillId="2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7" fillId="36" borderId="0" applyNumberFormat="0" applyBorder="0" applyAlignment="0" applyProtection="0"/>
    <xf numFmtId="0" fontId="27" fillId="37" borderId="0" applyNumberFormat="0" applyBorder="0" applyAlignment="0" applyProtection="0"/>
    <xf numFmtId="0" fontId="48" fillId="38" borderId="0" applyNumberFormat="0" applyBorder="0" applyAlignment="0" applyProtection="0"/>
    <xf numFmtId="0" fontId="27" fillId="18" borderId="0" applyNumberFormat="0" applyBorder="0" applyAlignment="0" applyProtection="0"/>
    <xf numFmtId="0" fontId="27" fillId="7" borderId="0" applyNumberFormat="0" applyBorder="0" applyAlignment="0" applyProtection="0"/>
    <xf numFmtId="0" fontId="27" fillId="19" borderId="0" applyNumberFormat="0" applyBorder="0" applyAlignment="0" applyProtection="0"/>
    <xf numFmtId="0" fontId="32" fillId="39" borderId="0" applyNumberFormat="0" applyBorder="0" applyAlignment="0" applyProtection="0"/>
    <xf numFmtId="0" fontId="27" fillId="2" borderId="0" applyNumberFormat="0" applyBorder="0" applyAlignment="0" applyProtection="0"/>
    <xf numFmtId="0" fontId="27" fillId="14" borderId="0" applyNumberFormat="0" applyBorder="0" applyAlignment="0" applyProtection="0"/>
    <xf numFmtId="0" fontId="32" fillId="9" borderId="0" applyNumberFormat="0" applyBorder="0" applyAlignment="0" applyProtection="0"/>
    <xf numFmtId="0" fontId="32" fillId="14" borderId="0" applyNumberFormat="0" applyBorder="0" applyAlignment="0" applyProtection="0"/>
    <xf numFmtId="0" fontId="32" fillId="11" borderId="0" applyNumberFormat="0" applyBorder="0" applyAlignment="0" applyProtection="0"/>
    <xf numFmtId="0" fontId="32" fillId="40" borderId="0" applyNumberFormat="0" applyBorder="0" applyAlignment="0" applyProtection="0"/>
    <xf numFmtId="0" fontId="32" fillId="15" borderId="0" applyNumberFormat="0" applyBorder="0" applyAlignment="0" applyProtection="0"/>
    <xf numFmtId="0" fontId="32" fillId="41" borderId="0" applyNumberFormat="0" applyBorder="0" applyAlignment="0" applyProtection="0"/>
    <xf numFmtId="0" fontId="6" fillId="0" borderId="0">
      <alignment vertical="center"/>
      <protection/>
    </xf>
    <xf numFmtId="0" fontId="32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0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/>
      <protection/>
    </xf>
    <xf numFmtId="180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181" fontId="8" fillId="0" borderId="11" xfId="0" applyNumberFormat="1" applyFont="1" applyFill="1" applyBorder="1" applyAlignment="1" applyProtection="1">
      <alignment horizontal="left" vertical="center"/>
      <protection/>
    </xf>
    <xf numFmtId="181" fontId="8" fillId="0" borderId="11" xfId="0" applyNumberFormat="1" applyFont="1" applyFill="1" applyBorder="1" applyAlignment="1" applyProtection="1">
      <alignment horizontal="right" vertical="center"/>
      <protection/>
    </xf>
    <xf numFmtId="3" fontId="8" fillId="0" borderId="11" xfId="86" applyNumberFormat="1" applyFont="1" applyFill="1" applyBorder="1" applyAlignment="1" applyProtection="1">
      <alignment horizontal="left" vertical="center"/>
      <protection/>
    </xf>
    <xf numFmtId="181" fontId="8" fillId="0" borderId="11" xfId="86" applyNumberFormat="1" applyFont="1" applyFill="1" applyBorder="1" applyAlignment="1" applyProtection="1">
      <alignment horizontal="right" vertical="center"/>
      <protection/>
    </xf>
    <xf numFmtId="49" fontId="8" fillId="0" borderId="11" xfId="0" applyNumberFormat="1" applyFont="1" applyFill="1" applyBorder="1" applyAlignment="1" applyProtection="1">
      <alignment horizontal="left" vertical="center"/>
      <protection/>
    </xf>
    <xf numFmtId="181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11" xfId="0" applyFont="1" applyFill="1" applyBorder="1" applyAlignment="1" applyProtection="1">
      <alignment horizontal="left" vertical="center"/>
      <protection/>
    </xf>
    <xf numFmtId="181" fontId="9" fillId="0" borderId="12" xfId="0" applyNumberFormat="1" applyFont="1" applyFill="1" applyBorder="1" applyAlignment="1" applyProtection="1">
      <alignment horizontal="right" vertical="center"/>
      <protection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1" fontId="9" fillId="0" borderId="11" xfId="0" applyNumberFormat="1" applyFont="1" applyFill="1" applyBorder="1" applyAlignment="1" applyProtection="1">
      <alignment horizontal="left" vertical="center" wrapText="1"/>
      <protection/>
    </xf>
    <xf numFmtId="3" fontId="9" fillId="0" borderId="11" xfId="0" applyNumberFormat="1" applyFont="1" applyFill="1" applyBorder="1" applyAlignment="1" applyProtection="1">
      <alignment horizontal="left" vertical="center" wrapText="1"/>
      <protection/>
    </xf>
    <xf numFmtId="181" fontId="2" fillId="0" borderId="11" xfId="0" applyNumberFormat="1" applyFont="1" applyFill="1" applyBorder="1" applyAlignment="1" applyProtection="1">
      <alignment horizontal="right" vertical="center"/>
      <protection/>
    </xf>
    <xf numFmtId="49" fontId="8" fillId="0" borderId="13" xfId="0" applyNumberFormat="1" applyFont="1" applyFill="1" applyBorder="1" applyAlignment="1" applyProtection="1">
      <alignment horizontal="left" vertical="center"/>
      <protection/>
    </xf>
    <xf numFmtId="3" fontId="8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51" fillId="0" borderId="11" xfId="0" applyFont="1" applyFill="1" applyBorder="1" applyAlignment="1" applyProtection="1">
      <alignment horizontal="left" vertical="center" wrapText="1"/>
      <protection/>
    </xf>
    <xf numFmtId="181" fontId="9" fillId="0" borderId="11" xfId="0" applyNumberFormat="1" applyFont="1" applyFill="1" applyBorder="1" applyAlignment="1" applyProtection="1">
      <alignment horizontal="right" vertical="center"/>
      <protection/>
    </xf>
    <xf numFmtId="49" fontId="8" fillId="0" borderId="14" xfId="0" applyNumberFormat="1" applyFont="1" applyFill="1" applyBorder="1" applyAlignment="1" applyProtection="1">
      <alignment horizontal="left" vertical="center"/>
      <protection/>
    </xf>
    <xf numFmtId="3" fontId="8" fillId="0" borderId="14" xfId="0" applyNumberFormat="1" applyFont="1" applyFill="1" applyBorder="1" applyAlignment="1" applyProtection="1">
      <alignment horizontal="left" vertical="center" wrapText="1"/>
      <protection/>
    </xf>
    <xf numFmtId="0" fontId="51" fillId="0" borderId="11" xfId="0" applyFont="1" applyFill="1" applyBorder="1" applyAlignment="1" applyProtection="1">
      <alignment horizontal="left" vertical="center"/>
      <protection/>
    </xf>
    <xf numFmtId="49" fontId="9" fillId="0" borderId="14" xfId="0" applyNumberFormat="1" applyFont="1" applyFill="1" applyBorder="1" applyAlignment="1" applyProtection="1">
      <alignment horizontal="left" vertical="center"/>
      <protection/>
    </xf>
    <xf numFmtId="3" fontId="9" fillId="0" borderId="14" xfId="0" applyNumberFormat="1" applyFont="1" applyFill="1" applyBorder="1" applyAlignment="1" applyProtection="1">
      <alignment horizontal="left" vertical="center" wrapText="1"/>
      <protection/>
    </xf>
    <xf numFmtId="181" fontId="2" fillId="0" borderId="11" xfId="0" applyNumberFormat="1" applyFont="1" applyFill="1" applyBorder="1" applyAlignment="1" applyProtection="1">
      <alignment horizontal="right" vertical="center"/>
      <protection/>
    </xf>
    <xf numFmtId="0" fontId="52" fillId="0" borderId="11" xfId="0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3" fontId="9" fillId="0" borderId="15" xfId="0" applyNumberFormat="1" applyFont="1" applyFill="1" applyBorder="1" applyAlignment="1" applyProtection="1">
      <alignment horizontal="left" vertical="center" wrapText="1"/>
      <protection/>
    </xf>
    <xf numFmtId="181" fontId="9" fillId="0" borderId="16" xfId="0" applyNumberFormat="1" applyFont="1" applyFill="1" applyBorder="1" applyAlignment="1" applyProtection="1">
      <alignment horizontal="right" vertical="center"/>
      <protection/>
    </xf>
    <xf numFmtId="181" fontId="2" fillId="0" borderId="16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180" fontId="9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/>
      <protection/>
    </xf>
    <xf numFmtId="181" fontId="8" fillId="0" borderId="11" xfId="0" applyNumberFormat="1" applyFont="1" applyFill="1" applyBorder="1" applyAlignment="1" applyProtection="1">
      <alignment horizontal="center" vertical="center"/>
      <protection/>
    </xf>
    <xf numFmtId="3" fontId="8" fillId="0" borderId="11" xfId="86" applyNumberFormat="1" applyFont="1" applyFill="1" applyBorder="1" applyAlignment="1" applyProtection="1">
      <alignment horizontal="right" vertical="center"/>
      <protection/>
    </xf>
    <xf numFmtId="49" fontId="8" fillId="0" borderId="11" xfId="0" applyNumberFormat="1" applyFont="1" applyFill="1" applyBorder="1" applyAlignment="1" applyProtection="1">
      <alignment/>
      <protection/>
    </xf>
    <xf numFmtId="181" fontId="8" fillId="0" borderId="11" xfId="0" applyNumberFormat="1" applyFont="1" applyFill="1" applyBorder="1" applyAlignment="1" applyProtection="1">
      <alignment/>
      <protection/>
    </xf>
    <xf numFmtId="181" fontId="8" fillId="0" borderId="11" xfId="0" applyNumberFormat="1" applyFont="1" applyFill="1" applyBorder="1" applyAlignment="1" applyProtection="1">
      <alignment horizontal="right"/>
      <protection/>
    </xf>
    <xf numFmtId="181" fontId="9" fillId="0" borderId="11" xfId="0" applyNumberFormat="1" applyFont="1" applyFill="1" applyBorder="1" applyAlignment="1" applyProtection="1">
      <alignment horizontal="right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1" fontId="9" fillId="0" borderId="11" xfId="0" applyNumberFormat="1" applyFont="1" applyFill="1" applyBorder="1" applyAlignment="1" applyProtection="1">
      <alignment vertical="center" wrapText="1"/>
      <protection/>
    </xf>
    <xf numFmtId="181" fontId="9" fillId="0" borderId="17" xfId="0" applyNumberFormat="1" applyFont="1" applyFill="1" applyBorder="1" applyAlignment="1" applyProtection="1">
      <alignment horizontal="right"/>
      <protection/>
    </xf>
    <xf numFmtId="181" fontId="9" fillId="0" borderId="12" xfId="0" applyNumberFormat="1" applyFont="1" applyFill="1" applyBorder="1" applyAlignment="1" applyProtection="1">
      <alignment horizontal="right"/>
      <protection/>
    </xf>
    <xf numFmtId="181" fontId="9" fillId="0" borderId="16" xfId="0" applyNumberFormat="1" applyFont="1" applyFill="1" applyBorder="1" applyAlignment="1" applyProtection="1">
      <alignment horizontal="right"/>
      <protection/>
    </xf>
    <xf numFmtId="3" fontId="9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left" vertical="center" wrapText="1"/>
      <protection/>
    </xf>
    <xf numFmtId="181" fontId="9" fillId="0" borderId="14" xfId="0" applyNumberFormat="1" applyFont="1" applyFill="1" applyBorder="1" applyAlignment="1" applyProtection="1">
      <alignment horizontal="right" vertical="center"/>
      <protection/>
    </xf>
    <xf numFmtId="181" fontId="9" fillId="0" borderId="14" xfId="0" applyNumberFormat="1" applyFont="1" applyBorder="1" applyAlignment="1" applyProtection="1">
      <alignment horizontal="right" vertical="center" wrapText="1"/>
      <protection/>
    </xf>
    <xf numFmtId="0" fontId="9" fillId="0" borderId="14" xfId="0" applyFont="1" applyBorder="1" applyAlignment="1" applyProtection="1">
      <alignment horizontal="left" wrapText="1"/>
      <protection/>
    </xf>
    <xf numFmtId="181" fontId="9" fillId="37" borderId="14" xfId="0" applyNumberFormat="1" applyFont="1" applyFill="1" applyBorder="1" applyAlignment="1" applyProtection="1">
      <alignment horizontal="right" vertical="center"/>
      <protection/>
    </xf>
    <xf numFmtId="181" fontId="9" fillId="0" borderId="14" xfId="0" applyNumberFormat="1" applyFont="1" applyBorder="1" applyAlignment="1" applyProtection="1">
      <alignment horizontal="left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181" fontId="8" fillId="0" borderId="14" xfId="0" applyNumberFormat="1" applyFont="1" applyFill="1" applyBorder="1" applyAlignment="1" applyProtection="1">
      <alignment horizontal="right" vertical="center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181" fontId="9" fillId="37" borderId="14" xfId="0" applyNumberFormat="1" applyFont="1" applyFill="1" applyBorder="1" applyAlignment="1" applyProtection="1">
      <alignment horizontal="right" vertical="center" wrapText="1"/>
      <protection/>
    </xf>
    <xf numFmtId="181" fontId="9" fillId="0" borderId="14" xfId="0" applyNumberFormat="1" applyFont="1" applyBorder="1" applyAlignment="1" applyProtection="1">
      <alignment horizontal="right" wrapText="1"/>
      <protection/>
    </xf>
    <xf numFmtId="181" fontId="8" fillId="0" borderId="14" xfId="0" applyNumberFormat="1" applyFont="1" applyFill="1" applyBorder="1" applyAlignment="1" applyProtection="1">
      <alignment horizontal="right" vertical="center" wrapText="1"/>
      <protection/>
    </xf>
    <xf numFmtId="0" fontId="8" fillId="0" borderId="11" xfId="0" applyFont="1" applyFill="1" applyBorder="1" applyAlignment="1" applyProtection="1">
      <alignment horizontal="left" vertical="center"/>
      <protection/>
    </xf>
    <xf numFmtId="0" fontId="8" fillId="0" borderId="11" xfId="0" applyFont="1" applyFill="1" applyBorder="1" applyAlignment="1" applyProtection="1">
      <alignment horizontal="right" vertical="center"/>
      <protection/>
    </xf>
    <xf numFmtId="0" fontId="8" fillId="0" borderId="11" xfId="0" applyFont="1" applyFill="1" applyBorder="1" applyAlignment="1" applyProtection="1">
      <alignment horizontal="left"/>
      <protection/>
    </xf>
    <xf numFmtId="0" fontId="9" fillId="0" borderId="11" xfId="0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 horizontal="right"/>
      <protection/>
    </xf>
    <xf numFmtId="0" fontId="9" fillId="0" borderId="11" xfId="0" applyFont="1" applyFill="1" applyBorder="1" applyAlignment="1" applyProtection="1">
      <alignment horizontal="left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181" fontId="9" fillId="0" borderId="11" xfId="0" applyNumberFormat="1" applyFont="1" applyFill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 horizontal="left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181" fontId="9" fillId="0" borderId="11" xfId="0" applyNumberFormat="1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/>
      <protection/>
    </xf>
    <xf numFmtId="181" fontId="9" fillId="0" borderId="11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14" fillId="0" borderId="11" xfId="0" applyFont="1" applyBorder="1" applyAlignment="1" applyProtection="1">
      <alignment horizontal="center" vertical="center"/>
      <protection/>
    </xf>
    <xf numFmtId="10" fontId="8" fillId="0" borderId="11" xfId="0" applyNumberFormat="1" applyFont="1" applyFill="1" applyBorder="1" applyAlignment="1" applyProtection="1">
      <alignment horizontal="right" vertical="center"/>
      <protection/>
    </xf>
    <xf numFmtId="10" fontId="9" fillId="0" borderId="11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Alignment="1">
      <alignment/>
    </xf>
    <xf numFmtId="9" fontId="9" fillId="0" borderId="11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9" fillId="0" borderId="14" xfId="0" applyFont="1" applyBorder="1" applyAlignment="1" applyProtection="1">
      <alignment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180" fontId="9" fillId="0" borderId="15" xfId="0" applyNumberFormat="1" applyFont="1" applyFill="1" applyBorder="1" applyAlignment="1" applyProtection="1">
      <alignment horizontal="center" vertical="center"/>
      <protection/>
    </xf>
    <xf numFmtId="182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/>
      <protection/>
    </xf>
    <xf numFmtId="180" fontId="17" fillId="0" borderId="11" xfId="0" applyNumberFormat="1" applyFont="1" applyFill="1" applyBorder="1" applyAlignment="1" applyProtection="1">
      <alignment/>
      <protection/>
    </xf>
    <xf numFmtId="180" fontId="4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49" fontId="4" fillId="37" borderId="11" xfId="88" applyNumberFormat="1" applyFont="1" applyFill="1" applyBorder="1" applyAlignment="1" applyProtection="1">
      <alignment horizontal="left" vertical="center"/>
      <protection/>
    </xf>
    <xf numFmtId="3" fontId="4" fillId="37" borderId="11" xfId="88" applyNumberFormat="1" applyFont="1" applyFill="1" applyBorder="1" applyAlignment="1" applyProtection="1">
      <alignment horizontal="left" vertical="center"/>
      <protection/>
    </xf>
    <xf numFmtId="3" fontId="9" fillId="37" borderId="11" xfId="0" applyNumberFormat="1" applyFont="1" applyFill="1" applyBorder="1" applyAlignment="1" applyProtection="1">
      <alignment horizontal="right" vertical="center"/>
      <protection/>
    </xf>
    <xf numFmtId="181" fontId="9" fillId="0" borderId="11" xfId="0" applyNumberFormat="1" applyFont="1" applyBorder="1" applyAlignment="1" applyProtection="1">
      <alignment horizontal="right" vertical="center"/>
      <protection/>
    </xf>
    <xf numFmtId="3" fontId="9" fillId="37" borderId="21" xfId="0" applyNumberFormat="1" applyFont="1" applyFill="1" applyBorder="1" applyAlignment="1" applyProtection="1">
      <alignment horizontal="right" vertical="center"/>
      <protection/>
    </xf>
    <xf numFmtId="3" fontId="9" fillId="37" borderId="14" xfId="0" applyNumberFormat="1" applyFont="1" applyFill="1" applyBorder="1" applyAlignment="1" applyProtection="1">
      <alignment horizontal="right" vertical="center"/>
      <protection/>
    </xf>
    <xf numFmtId="3" fontId="9" fillId="0" borderId="14" xfId="0" applyNumberFormat="1" applyFont="1" applyFill="1" applyBorder="1" applyAlignment="1" applyProtection="1">
      <alignment horizontal="right" vertical="center"/>
      <protection/>
    </xf>
    <xf numFmtId="49" fontId="8" fillId="37" borderId="15" xfId="0" applyNumberFormat="1" applyFont="1" applyFill="1" applyBorder="1" applyAlignment="1" applyProtection="1">
      <alignment horizontal="left" vertical="center"/>
      <protection/>
    </xf>
    <xf numFmtId="3" fontId="8" fillId="37" borderId="15" xfId="0" applyNumberFormat="1" applyFont="1" applyFill="1" applyBorder="1" applyAlignment="1" applyProtection="1">
      <alignment horizontal="left" vertical="center" wrapText="1"/>
      <protection/>
    </xf>
    <xf numFmtId="181" fontId="8" fillId="0" borderId="16" xfId="0" applyNumberFormat="1" applyFont="1" applyFill="1" applyBorder="1" applyAlignment="1" applyProtection="1">
      <alignment horizontal="right" vertical="center"/>
      <protection/>
    </xf>
    <xf numFmtId="3" fontId="8" fillId="37" borderId="11" xfId="0" applyNumberFormat="1" applyFont="1" applyFill="1" applyBorder="1" applyAlignment="1" applyProtection="1">
      <alignment horizontal="right" vertical="center"/>
      <protection/>
    </xf>
    <xf numFmtId="181" fontId="4" fillId="0" borderId="11" xfId="0" applyNumberFormat="1" applyFont="1" applyFill="1" applyBorder="1" applyAlignment="1" applyProtection="1">
      <alignment horizontal="right" vertical="center"/>
      <protection/>
    </xf>
    <xf numFmtId="0" fontId="20" fillId="0" borderId="11" xfId="0" applyFont="1" applyBorder="1" applyAlignment="1" applyProtection="1">
      <alignment horizontal="right" vertical="center"/>
      <protection/>
    </xf>
    <xf numFmtId="3" fontId="4" fillId="37" borderId="11" xfId="88" applyNumberFormat="1" applyFont="1" applyFill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right" vertical="center"/>
      <protection/>
    </xf>
    <xf numFmtId="49" fontId="21" fillId="0" borderId="11" xfId="88" applyNumberFormat="1" applyFont="1" applyFill="1" applyBorder="1" applyAlignment="1" applyProtection="1">
      <alignment horizontal="left" vertical="center"/>
      <protection/>
    </xf>
    <xf numFmtId="3" fontId="21" fillId="0" borderId="11" xfId="88" applyNumberFormat="1" applyFont="1" applyFill="1" applyBorder="1" applyAlignment="1" applyProtection="1">
      <alignment horizontal="left" vertical="center"/>
      <protection/>
    </xf>
    <xf numFmtId="0" fontId="22" fillId="0" borderId="11" xfId="0" applyFont="1" applyBorder="1" applyAlignment="1" applyProtection="1">
      <alignment horizontal="right" vertical="center"/>
      <protection/>
    </xf>
    <xf numFmtId="3" fontId="21" fillId="37" borderId="11" xfId="88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183" fontId="9" fillId="0" borderId="15" xfId="0" applyNumberFormat="1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horizontal="left" vertical="center"/>
      <protection/>
    </xf>
    <xf numFmtId="0" fontId="8" fillId="0" borderId="23" xfId="0" applyFont="1" applyFill="1" applyBorder="1" applyAlignment="1" applyProtection="1">
      <alignment horizontal="left" vertical="center"/>
      <protection/>
    </xf>
    <xf numFmtId="181" fontId="8" fillId="0" borderId="16" xfId="0" applyNumberFormat="1" applyFont="1" applyFill="1" applyBorder="1" applyAlignment="1" applyProtection="1">
      <alignment vertical="center"/>
      <protection/>
    </xf>
    <xf numFmtId="181" fontId="8" fillId="0" borderId="11" xfId="0" applyNumberFormat="1" applyFont="1" applyFill="1" applyBorder="1" applyAlignment="1" applyProtection="1">
      <alignment vertical="center"/>
      <protection/>
    </xf>
    <xf numFmtId="10" fontId="8" fillId="0" borderId="11" xfId="0" applyNumberFormat="1" applyFont="1" applyFill="1" applyBorder="1" applyAlignment="1" applyProtection="1">
      <alignment vertical="center"/>
      <protection/>
    </xf>
    <xf numFmtId="181" fontId="8" fillId="0" borderId="11" xfId="86" applyNumberFormat="1" applyFont="1" applyFill="1" applyBorder="1" applyAlignment="1" applyProtection="1">
      <alignment vertical="center"/>
      <protection/>
    </xf>
    <xf numFmtId="181" fontId="4" fillId="0" borderId="11" xfId="0" applyNumberFormat="1" applyFont="1" applyFill="1" applyBorder="1" applyAlignment="1" applyProtection="1">
      <alignment vertical="center"/>
      <protection/>
    </xf>
    <xf numFmtId="181" fontId="9" fillId="0" borderId="11" xfId="0" applyNumberFormat="1" applyFont="1" applyFill="1" applyBorder="1" applyAlignment="1" applyProtection="1">
      <alignment vertical="center"/>
      <protection/>
    </xf>
    <xf numFmtId="10" fontId="9" fillId="0" borderId="11" xfId="0" applyNumberFormat="1" applyFont="1" applyFill="1" applyBorder="1" applyAlignment="1" applyProtection="1">
      <alignment vertical="center"/>
      <protection/>
    </xf>
    <xf numFmtId="181" fontId="9" fillId="0" borderId="12" xfId="0" applyNumberFormat="1" applyFont="1" applyFill="1" applyBorder="1" applyAlignment="1" applyProtection="1">
      <alignment vertical="center"/>
      <protection/>
    </xf>
    <xf numFmtId="181" fontId="9" fillId="0" borderId="24" xfId="0" applyNumberFormat="1" applyFont="1" applyFill="1" applyBorder="1" applyAlignment="1" applyProtection="1">
      <alignment vertical="center"/>
      <protection/>
    </xf>
    <xf numFmtId="181" fontId="9" fillId="0" borderId="25" xfId="0" applyNumberFormat="1" applyFont="1" applyFill="1" applyBorder="1" applyAlignment="1" applyProtection="1">
      <alignment vertical="center"/>
      <protection/>
    </xf>
    <xf numFmtId="181" fontId="9" fillId="0" borderId="26" xfId="0" applyNumberFormat="1" applyFont="1" applyFill="1" applyBorder="1" applyAlignment="1" applyProtection="1">
      <alignment vertical="center"/>
      <protection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3" fontId="9" fillId="0" borderId="13" xfId="0" applyNumberFormat="1" applyFont="1" applyFill="1" applyBorder="1" applyAlignment="1" applyProtection="1">
      <alignment horizontal="left" vertical="center" wrapText="1"/>
      <protection/>
    </xf>
    <xf numFmtId="181" fontId="4" fillId="0" borderId="0" xfId="0" applyNumberFormat="1" applyFont="1" applyFill="1" applyAlignment="1">
      <alignment vertical="center"/>
    </xf>
    <xf numFmtId="181" fontId="9" fillId="0" borderId="20" xfId="0" applyNumberFormat="1" applyFont="1" applyFill="1" applyBorder="1" applyAlignment="1" applyProtection="1">
      <alignment vertical="center"/>
      <protection/>
    </xf>
    <xf numFmtId="181" fontId="9" fillId="0" borderId="11" xfId="0" applyNumberFormat="1" applyFont="1" applyFill="1" applyBorder="1" applyAlignment="1" applyProtection="1">
      <alignment horizontal="left" vertical="center"/>
      <protection/>
    </xf>
    <xf numFmtId="181" fontId="4" fillId="0" borderId="12" xfId="0" applyNumberFormat="1" applyFont="1" applyFill="1" applyBorder="1" applyAlignment="1" applyProtection="1">
      <alignment vertical="center"/>
      <protection/>
    </xf>
    <xf numFmtId="181" fontId="4" fillId="0" borderId="25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10" fillId="0" borderId="0" xfId="0" applyFont="1" applyAlignment="1" applyProtection="1">
      <alignment horizontal="center" vertical="top" wrapText="1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181" fontId="53" fillId="0" borderId="11" xfId="0" applyNumberFormat="1" applyFont="1" applyFill="1" applyBorder="1" applyAlignment="1" applyProtection="1">
      <alignment horizontal="right" vertical="center"/>
      <protection/>
    </xf>
    <xf numFmtId="3" fontId="53" fillId="0" borderId="11" xfId="86" applyNumberFormat="1" applyFont="1" applyFill="1" applyBorder="1" applyAlignment="1" applyProtection="1">
      <alignment horizontal="right" vertical="center"/>
      <protection/>
    </xf>
    <xf numFmtId="181" fontId="54" fillId="0" borderId="11" xfId="0" applyNumberFormat="1" applyFont="1" applyFill="1" applyBorder="1" applyAlignment="1" applyProtection="1">
      <alignment horizontal="right" vertical="center"/>
      <protection/>
    </xf>
    <xf numFmtId="181" fontId="54" fillId="0" borderId="17" xfId="0" applyNumberFormat="1" applyFont="1" applyFill="1" applyBorder="1" applyAlignment="1" applyProtection="1">
      <alignment horizontal="right" vertical="center"/>
      <protection/>
    </xf>
    <xf numFmtId="181" fontId="54" fillId="0" borderId="12" xfId="0" applyNumberFormat="1" applyFont="1" applyFill="1" applyBorder="1" applyAlignment="1" applyProtection="1">
      <alignment horizontal="right" vertical="center"/>
      <protection/>
    </xf>
    <xf numFmtId="183" fontId="55" fillId="0" borderId="0" xfId="0" applyNumberFormat="1" applyFont="1" applyFill="1" applyAlignment="1">
      <alignment horizontal="right" vertical="center"/>
    </xf>
    <xf numFmtId="0" fontId="20" fillId="0" borderId="0" xfId="0" applyFont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181" fontId="55" fillId="0" borderId="11" xfId="0" applyNumberFormat="1" applyFont="1" applyFill="1" applyBorder="1" applyAlignment="1" applyProtection="1">
      <alignment horizontal="right" vertical="center"/>
      <protection/>
    </xf>
    <xf numFmtId="181" fontId="55" fillId="0" borderId="25" xfId="0" applyNumberFormat="1" applyFont="1" applyFill="1" applyBorder="1" applyAlignment="1" applyProtection="1">
      <alignment horizontal="right" vertical="center"/>
      <protection/>
    </xf>
    <xf numFmtId="181" fontId="55" fillId="0" borderId="12" xfId="0" applyNumberFormat="1" applyFont="1" applyFill="1" applyBorder="1" applyAlignment="1" applyProtection="1">
      <alignment horizontal="right" vertical="center"/>
      <protection/>
    </xf>
    <xf numFmtId="0" fontId="55" fillId="0" borderId="11" xfId="0" applyFont="1" applyFill="1" applyBorder="1" applyAlignment="1">
      <alignment horizontal="right" vertical="center"/>
    </xf>
    <xf numFmtId="0" fontId="14" fillId="0" borderId="0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4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left" vertical="center"/>
      <protection/>
    </xf>
    <xf numFmtId="181" fontId="24" fillId="0" borderId="14" xfId="0" applyNumberFormat="1" applyFont="1" applyFill="1" applyBorder="1" applyAlignment="1" applyProtection="1">
      <alignment horizontal="right"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181" fontId="25" fillId="0" borderId="14" xfId="0" applyNumberFormat="1" applyFont="1" applyFill="1" applyBorder="1" applyAlignment="1" applyProtection="1">
      <alignment horizontal="right"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horizontal="left" vertical="center"/>
      <protection/>
    </xf>
    <xf numFmtId="181" fontId="25" fillId="37" borderId="14" xfId="0" applyNumberFormat="1" applyFont="1" applyFill="1" applyBorder="1" applyAlignment="1" applyProtection="1">
      <alignment horizontal="right" vertical="center"/>
      <protection/>
    </xf>
    <xf numFmtId="0" fontId="25" fillId="0" borderId="14" xfId="0" applyFont="1" applyBorder="1" applyAlignment="1" applyProtection="1">
      <alignment horizontal="left" vertical="center"/>
      <protection/>
    </xf>
    <xf numFmtId="181" fontId="25" fillId="0" borderId="14" xfId="0" applyNumberFormat="1" applyFont="1" applyBorder="1" applyAlignment="1" applyProtection="1">
      <alignment horizontal="right"/>
      <protection/>
    </xf>
    <xf numFmtId="181" fontId="25" fillId="0" borderId="14" xfId="0" applyNumberFormat="1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25" fillId="0" borderId="14" xfId="0" applyFont="1" applyBorder="1" applyAlignment="1" applyProtection="1">
      <alignment horizontal="left"/>
      <protection/>
    </xf>
    <xf numFmtId="0" fontId="25" fillId="0" borderId="14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horizontal="left" vertical="center"/>
      <protection/>
    </xf>
    <xf numFmtId="181" fontId="9" fillId="0" borderId="14" xfId="0" applyNumberFormat="1" applyFont="1" applyFill="1" applyBorder="1" applyAlignment="1" applyProtection="1">
      <alignment horizontal="right" vertical="center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/>
    </xf>
  </cellXfs>
  <cellStyles count="7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20% - 着色 5" xfId="34"/>
    <cellStyle name="着色 1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20% - 着色 6" xfId="76"/>
    <cellStyle name="着色 2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常规_教育体育局88页" xfId="86"/>
    <cellStyle name="着色 6" xfId="87"/>
    <cellStyle name="常规_Sheet5" xfId="88"/>
    <cellStyle name="常规_部门预算收支明细表_5" xfId="89"/>
    <cellStyle name="常规 11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selection activeCell="D28" sqref="D28"/>
    </sheetView>
  </sheetViews>
  <sheetFormatPr defaultColWidth="9.140625" defaultRowHeight="12.75" customHeight="1"/>
  <cols>
    <col min="1" max="1" width="27.57421875" style="1" customWidth="1"/>
    <col min="2" max="2" width="18.8515625" style="1" customWidth="1"/>
    <col min="3" max="3" width="34.57421875" style="1" customWidth="1"/>
    <col min="4" max="4" width="17.28125" style="1" customWidth="1"/>
    <col min="5" max="5" width="15.140625" style="1" customWidth="1"/>
    <col min="6" max="6" width="14.7109375" style="1" customWidth="1"/>
    <col min="7" max="7" width="9.140625" style="1" customWidth="1"/>
    <col min="11" max="11" width="10.57421875" style="0" bestFit="1" customWidth="1"/>
    <col min="12" max="12" width="11.7109375" style="0" bestFit="1" customWidth="1"/>
  </cols>
  <sheetData>
    <row r="1" spans="1:6" s="1" customFormat="1" ht="31.5" customHeight="1">
      <c r="A1" s="9" t="s">
        <v>0</v>
      </c>
      <c r="B1" s="9"/>
      <c r="C1" s="9"/>
      <c r="D1" s="9"/>
      <c r="E1" s="9"/>
      <c r="F1" s="9"/>
    </row>
    <row r="2" spans="1:6" s="1" customFormat="1" ht="14.25" customHeight="1">
      <c r="A2" s="184" t="s">
        <v>1</v>
      </c>
      <c r="B2" s="184"/>
      <c r="C2" s="185"/>
      <c r="D2" s="186"/>
      <c r="E2" s="187"/>
      <c r="F2" s="187" t="s">
        <v>2</v>
      </c>
    </row>
    <row r="3" spans="1:6" s="1" customFormat="1" ht="19.5" customHeight="1">
      <c r="A3" s="188" t="s">
        <v>3</v>
      </c>
      <c r="B3" s="188"/>
      <c r="C3" s="188" t="s">
        <v>4</v>
      </c>
      <c r="D3" s="188"/>
      <c r="E3" s="188"/>
      <c r="F3" s="188"/>
    </row>
    <row r="4" spans="1:12" s="183" customFormat="1" ht="24" customHeight="1">
      <c r="A4" s="189" t="s">
        <v>5</v>
      </c>
      <c r="B4" s="189" t="s">
        <v>6</v>
      </c>
      <c r="C4" s="189" t="s">
        <v>7</v>
      </c>
      <c r="D4" s="189" t="s">
        <v>6</v>
      </c>
      <c r="E4" s="190" t="s">
        <v>8</v>
      </c>
      <c r="F4" s="190" t="s">
        <v>9</v>
      </c>
      <c r="K4" s="207"/>
      <c r="L4" s="207"/>
    </row>
    <row r="5" spans="1:12" s="183" customFormat="1" ht="24" customHeight="1">
      <c r="A5" s="191" t="s">
        <v>10</v>
      </c>
      <c r="B5" s="192">
        <f>B6</f>
        <v>6804368.220000001</v>
      </c>
      <c r="C5" s="193" t="s">
        <v>11</v>
      </c>
      <c r="D5" s="78">
        <f aca="true" t="shared" si="0" ref="D5:F5">SUM(D6:D34)</f>
        <v>6804368.220000001</v>
      </c>
      <c r="E5" s="78">
        <f t="shared" si="0"/>
        <v>2615768.22</v>
      </c>
      <c r="F5" s="78">
        <f t="shared" si="0"/>
        <v>4188600</v>
      </c>
      <c r="K5" s="207"/>
      <c r="L5" s="207"/>
    </row>
    <row r="6" spans="1:6" s="1" customFormat="1" ht="19.5" customHeight="1">
      <c r="A6" s="166" t="s">
        <v>12</v>
      </c>
      <c r="B6" s="194">
        <f>B7+B8</f>
        <v>6804368.220000001</v>
      </c>
      <c r="C6" s="195" t="s">
        <v>13</v>
      </c>
      <c r="D6" s="72"/>
      <c r="E6" s="72"/>
      <c r="F6" s="75"/>
    </row>
    <row r="7" spans="1:6" s="1" customFormat="1" ht="19.5" customHeight="1">
      <c r="A7" s="196" t="s">
        <v>14</v>
      </c>
      <c r="B7" s="194">
        <v>2615768.22</v>
      </c>
      <c r="C7" s="195" t="s">
        <v>15</v>
      </c>
      <c r="D7" s="72"/>
      <c r="E7" s="72"/>
      <c r="F7" s="75"/>
    </row>
    <row r="8" spans="1:6" s="1" customFormat="1" ht="19.5" customHeight="1">
      <c r="A8" s="196" t="s">
        <v>16</v>
      </c>
      <c r="B8" s="197">
        <v>4188600</v>
      </c>
      <c r="C8" s="195" t="s">
        <v>17</v>
      </c>
      <c r="D8" s="72"/>
      <c r="E8" s="72"/>
      <c r="F8" s="75"/>
    </row>
    <row r="9" spans="1:6" s="1" customFormat="1" ht="19.5" customHeight="1">
      <c r="A9" s="198"/>
      <c r="B9" s="199"/>
      <c r="C9" s="195" t="s">
        <v>18</v>
      </c>
      <c r="D9" s="72"/>
      <c r="E9" s="72"/>
      <c r="F9" s="75"/>
    </row>
    <row r="10" spans="1:6" s="1" customFormat="1" ht="19.5" customHeight="1">
      <c r="A10" s="198"/>
      <c r="B10" s="200"/>
      <c r="C10" s="201" t="s">
        <v>19</v>
      </c>
      <c r="D10" s="72">
        <f>E10</f>
        <v>2039035.07</v>
      </c>
      <c r="E10" s="72">
        <v>2039035.07</v>
      </c>
      <c r="F10" s="75"/>
    </row>
    <row r="11" spans="1:6" s="1" customFormat="1" ht="19.5" customHeight="1">
      <c r="A11" s="198"/>
      <c r="B11" s="200"/>
      <c r="C11" s="201" t="s">
        <v>20</v>
      </c>
      <c r="D11" s="72"/>
      <c r="E11" s="72"/>
      <c r="F11" s="75"/>
    </row>
    <row r="12" spans="1:6" s="1" customFormat="1" ht="19.5" customHeight="1">
      <c r="A12" s="198"/>
      <c r="B12" s="200"/>
      <c r="C12" s="201" t="s">
        <v>21</v>
      </c>
      <c r="D12" s="72"/>
      <c r="E12" s="72"/>
      <c r="F12" s="75"/>
    </row>
    <row r="13" spans="1:6" s="1" customFormat="1" ht="19.5" customHeight="1">
      <c r="A13" s="198"/>
      <c r="B13" s="200"/>
      <c r="C13" s="201" t="s">
        <v>22</v>
      </c>
      <c r="D13" s="72">
        <f>E13</f>
        <v>197271.43</v>
      </c>
      <c r="E13" s="72">
        <v>197271.43</v>
      </c>
      <c r="F13" s="75"/>
    </row>
    <row r="14" spans="1:6" s="1" customFormat="1" ht="19.5" customHeight="1">
      <c r="A14" s="198"/>
      <c r="B14" s="200"/>
      <c r="C14" s="201" t="s">
        <v>23</v>
      </c>
      <c r="D14" s="72"/>
      <c r="E14" s="72"/>
      <c r="F14" s="75"/>
    </row>
    <row r="15" spans="1:6" s="1" customFormat="1" ht="19.5" customHeight="1">
      <c r="A15" s="198"/>
      <c r="B15" s="200"/>
      <c r="C15" s="201" t="s">
        <v>24</v>
      </c>
      <c r="D15" s="72">
        <f>E15</f>
        <v>130697.27</v>
      </c>
      <c r="E15" s="72">
        <v>130697.27</v>
      </c>
      <c r="F15" s="75"/>
    </row>
    <row r="16" spans="1:6" s="1" customFormat="1" ht="19.5" customHeight="1">
      <c r="A16" s="198"/>
      <c r="B16" s="200"/>
      <c r="C16" s="195" t="s">
        <v>25</v>
      </c>
      <c r="D16" s="72"/>
      <c r="E16" s="72"/>
      <c r="F16" s="75"/>
    </row>
    <row r="17" spans="1:6" s="1" customFormat="1" ht="19.5" customHeight="1">
      <c r="A17" s="198"/>
      <c r="B17" s="200"/>
      <c r="C17" s="195" t="s">
        <v>26</v>
      </c>
      <c r="D17" s="72"/>
      <c r="E17" s="72"/>
      <c r="F17" s="75"/>
    </row>
    <row r="18" spans="1:6" s="1" customFormat="1" ht="19.5" customHeight="1">
      <c r="A18" s="202"/>
      <c r="B18" s="197"/>
      <c r="C18" s="195" t="s">
        <v>27</v>
      </c>
      <c r="D18" s="72"/>
      <c r="E18" s="72"/>
      <c r="F18" s="75"/>
    </row>
    <row r="19" spans="1:6" s="1" customFormat="1" ht="19.5" customHeight="1">
      <c r="A19" s="198"/>
      <c r="B19" s="200"/>
      <c r="C19" s="195" t="s">
        <v>28</v>
      </c>
      <c r="D19" s="72"/>
      <c r="E19" s="72"/>
      <c r="F19" s="75"/>
    </row>
    <row r="20" spans="1:6" s="1" customFormat="1" ht="19.5" customHeight="1">
      <c r="A20" s="198"/>
      <c r="B20" s="197"/>
      <c r="C20" s="195" t="s">
        <v>29</v>
      </c>
      <c r="D20" s="72"/>
      <c r="E20" s="72"/>
      <c r="F20" s="75"/>
    </row>
    <row r="21" spans="1:6" s="1" customFormat="1" ht="19.5" customHeight="1">
      <c r="A21" s="202"/>
      <c r="B21" s="200"/>
      <c r="C21" s="195" t="s">
        <v>30</v>
      </c>
      <c r="D21" s="72"/>
      <c r="E21" s="72"/>
      <c r="F21" s="75"/>
    </row>
    <row r="22" spans="1:6" s="1" customFormat="1" ht="19.5" customHeight="1">
      <c r="A22" s="198"/>
      <c r="B22" s="200"/>
      <c r="C22" s="195" t="s">
        <v>31</v>
      </c>
      <c r="D22" s="72"/>
      <c r="E22" s="72"/>
      <c r="F22" s="75"/>
    </row>
    <row r="23" spans="1:6" s="1" customFormat="1" ht="19.5" customHeight="1">
      <c r="A23" s="198"/>
      <c r="B23" s="200"/>
      <c r="C23" s="195" t="s">
        <v>32</v>
      </c>
      <c r="D23" s="72"/>
      <c r="E23" s="72"/>
      <c r="F23" s="75"/>
    </row>
    <row r="24" spans="1:6" s="1" customFormat="1" ht="19.5" customHeight="1">
      <c r="A24" s="198"/>
      <c r="B24" s="200"/>
      <c r="C24" s="195" t="s">
        <v>33</v>
      </c>
      <c r="D24" s="72"/>
      <c r="E24" s="72"/>
      <c r="F24" s="75"/>
    </row>
    <row r="25" spans="1:6" s="1" customFormat="1" ht="19.5" customHeight="1">
      <c r="A25" s="198"/>
      <c r="B25" s="200"/>
      <c r="C25" s="201" t="s">
        <v>34</v>
      </c>
      <c r="D25" s="72">
        <f>E25</f>
        <v>248764.45</v>
      </c>
      <c r="E25" s="72">
        <v>248764.45</v>
      </c>
      <c r="F25" s="75"/>
    </row>
    <row r="26" spans="1:6" s="1" customFormat="1" ht="19.5" customHeight="1">
      <c r="A26" s="198"/>
      <c r="B26" s="200"/>
      <c r="C26" s="195" t="s">
        <v>35</v>
      </c>
      <c r="D26" s="72"/>
      <c r="E26" s="72"/>
      <c r="F26" s="75"/>
    </row>
    <row r="27" spans="1:6" s="1" customFormat="1" ht="19.5" customHeight="1">
      <c r="A27" s="198"/>
      <c r="B27" s="200"/>
      <c r="C27" s="195" t="s">
        <v>36</v>
      </c>
      <c r="D27" s="72"/>
      <c r="E27" s="72"/>
      <c r="F27" s="75"/>
    </row>
    <row r="28" spans="1:6" s="1" customFormat="1" ht="19.5" customHeight="1">
      <c r="A28" s="198"/>
      <c r="B28" s="200"/>
      <c r="C28" s="195" t="s">
        <v>37</v>
      </c>
      <c r="D28" s="72"/>
      <c r="E28" s="72"/>
      <c r="F28" s="75"/>
    </row>
    <row r="29" spans="1:6" s="1" customFormat="1" ht="19.5" customHeight="1">
      <c r="A29" s="198"/>
      <c r="B29" s="200"/>
      <c r="C29" s="195" t="s">
        <v>38</v>
      </c>
      <c r="D29" s="72"/>
      <c r="E29" s="72"/>
      <c r="F29" s="75"/>
    </row>
    <row r="30" spans="1:6" s="1" customFormat="1" ht="19.5" customHeight="1">
      <c r="A30" s="198"/>
      <c r="B30" s="200"/>
      <c r="C30" s="195" t="s">
        <v>39</v>
      </c>
      <c r="D30" s="72">
        <v>4188600</v>
      </c>
      <c r="E30" s="72"/>
      <c r="F30" s="75">
        <v>4188600</v>
      </c>
    </row>
    <row r="31" spans="1:6" s="1" customFormat="1" ht="19.5" customHeight="1">
      <c r="A31" s="198"/>
      <c r="B31" s="200"/>
      <c r="C31" s="195" t="s">
        <v>40</v>
      </c>
      <c r="D31" s="72"/>
      <c r="E31" s="72"/>
      <c r="F31" s="75"/>
    </row>
    <row r="32" spans="1:6" s="1" customFormat="1" ht="19.5" customHeight="1">
      <c r="A32" s="198"/>
      <c r="B32" s="200"/>
      <c r="C32" s="195" t="s">
        <v>41</v>
      </c>
      <c r="D32" s="72"/>
      <c r="E32" s="72"/>
      <c r="F32" s="75"/>
    </row>
    <row r="33" spans="1:6" s="1" customFormat="1" ht="19.5" customHeight="1">
      <c r="A33" s="198"/>
      <c r="B33" s="200"/>
      <c r="C33" s="195" t="s">
        <v>42</v>
      </c>
      <c r="D33" s="72"/>
      <c r="E33" s="72"/>
      <c r="F33" s="75"/>
    </row>
    <row r="34" spans="1:6" s="1" customFormat="1" ht="19.5" customHeight="1">
      <c r="A34" s="198"/>
      <c r="B34" s="200"/>
      <c r="C34" s="195" t="s">
        <v>43</v>
      </c>
      <c r="D34" s="72"/>
      <c r="E34" s="72"/>
      <c r="F34" s="75"/>
    </row>
    <row r="35" spans="1:6" s="1" customFormat="1" ht="19.5" customHeight="1">
      <c r="A35" s="203"/>
      <c r="B35" s="194"/>
      <c r="C35" s="105"/>
      <c r="D35" s="72"/>
      <c r="E35" s="72"/>
      <c r="F35" s="72"/>
    </row>
    <row r="36" spans="1:12" s="183" customFormat="1" ht="19.5" customHeight="1">
      <c r="A36" s="191" t="s">
        <v>44</v>
      </c>
      <c r="B36" s="192">
        <f aca="true" t="shared" si="1" ref="B36:F36">B37+B38</f>
        <v>36605606.05</v>
      </c>
      <c r="C36" s="193" t="s">
        <v>45</v>
      </c>
      <c r="D36" s="78">
        <f t="shared" si="1"/>
        <v>36605606.05</v>
      </c>
      <c r="E36" s="78">
        <f t="shared" si="1"/>
        <v>23966061.05</v>
      </c>
      <c r="F36" s="78">
        <f t="shared" si="1"/>
        <v>12639545</v>
      </c>
      <c r="K36" s="207"/>
      <c r="L36" s="207"/>
    </row>
    <row r="37" spans="1:12" s="44" customFormat="1" ht="19.5" customHeight="1">
      <c r="A37" s="204" t="s">
        <v>14</v>
      </c>
      <c r="B37" s="194">
        <v>23966061.05</v>
      </c>
      <c r="C37" s="204" t="s">
        <v>14</v>
      </c>
      <c r="D37" s="205">
        <f>E37</f>
        <v>23966061.05</v>
      </c>
      <c r="E37" s="194">
        <v>23966061.05</v>
      </c>
      <c r="F37" s="205"/>
      <c r="K37" s="7"/>
      <c r="L37" s="7"/>
    </row>
    <row r="38" spans="1:12" s="44" customFormat="1" ht="19.5" customHeight="1">
      <c r="A38" s="204" t="s">
        <v>16</v>
      </c>
      <c r="B38" s="194">
        <v>12639545</v>
      </c>
      <c r="C38" s="204" t="s">
        <v>16</v>
      </c>
      <c r="D38" s="205">
        <f>F38</f>
        <v>12639545</v>
      </c>
      <c r="E38" s="205"/>
      <c r="F38" s="194">
        <v>12639545</v>
      </c>
      <c r="K38" s="7"/>
      <c r="L38" s="7"/>
    </row>
    <row r="39" spans="1:12" s="183" customFormat="1" ht="19.5" customHeight="1">
      <c r="A39" s="206" t="s">
        <v>46</v>
      </c>
      <c r="B39" s="192">
        <f aca="true" t="shared" si="2" ref="B39:F39">B5+B36</f>
        <v>43409974.269999996</v>
      </c>
      <c r="C39" s="206" t="s">
        <v>47</v>
      </c>
      <c r="D39" s="78">
        <f t="shared" si="2"/>
        <v>43409974.269999996</v>
      </c>
      <c r="E39" s="78">
        <f t="shared" si="2"/>
        <v>26581829.27</v>
      </c>
      <c r="F39" s="78">
        <f t="shared" si="2"/>
        <v>16828145</v>
      </c>
      <c r="K39" s="207"/>
      <c r="L39" s="207"/>
    </row>
  </sheetData>
  <sheetProtection/>
  <mergeCells count="4">
    <mergeCell ref="A1:F1"/>
    <mergeCell ref="A2:B2"/>
    <mergeCell ref="A3:B3"/>
    <mergeCell ref="C3:F3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7">
      <selection activeCell="H12" sqref="H12"/>
    </sheetView>
  </sheetViews>
  <sheetFormatPr defaultColWidth="9.140625" defaultRowHeight="12.75" customHeight="1"/>
  <cols>
    <col min="1" max="1" width="16.140625" style="1" customWidth="1"/>
    <col min="2" max="2" width="20.00390625" style="1" customWidth="1"/>
    <col min="3" max="3" width="15.57421875" style="1" customWidth="1"/>
    <col min="4" max="4" width="16.8515625" style="1" customWidth="1"/>
    <col min="5" max="5" width="14.421875" style="1" customWidth="1"/>
    <col min="6" max="6" width="13.28125" style="1" customWidth="1"/>
    <col min="7" max="7" width="11.140625" style="1" customWidth="1"/>
    <col min="8" max="8" width="11.28125" style="1" customWidth="1"/>
    <col min="9" max="9" width="10.140625" style="1" customWidth="1"/>
    <col min="10" max="10" width="10.8515625" style="164" customWidth="1"/>
    <col min="11" max="13" width="9.140625" style="164" bestFit="1" customWidth="1"/>
    <col min="14" max="14" width="11.7109375" style="164" customWidth="1"/>
    <col min="15" max="15" width="9.140625" style="164" bestFit="1" customWidth="1"/>
  </cols>
  <sheetData>
    <row r="1" spans="1:15" s="1" customFormat="1" ht="31.5" customHeight="1">
      <c r="A1" s="165" t="s">
        <v>48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s="1" customFormat="1" ht="21.75" customHeight="1">
      <c r="A2" s="137" t="s">
        <v>49</v>
      </c>
      <c r="B2" s="137"/>
      <c r="C2" s="137"/>
      <c r="D2" s="137"/>
      <c r="E2" s="137"/>
      <c r="F2" s="137"/>
      <c r="G2" s="137"/>
      <c r="H2" s="137"/>
      <c r="I2" s="137"/>
      <c r="J2" s="175"/>
      <c r="K2" s="175"/>
      <c r="L2" s="175"/>
      <c r="M2" s="175"/>
      <c r="N2" s="175"/>
      <c r="O2" s="175" t="s">
        <v>2</v>
      </c>
    </row>
    <row r="3" spans="1:15" s="1" customFormat="1" ht="22.5" customHeight="1">
      <c r="A3" s="166" t="s">
        <v>50</v>
      </c>
      <c r="B3" s="166"/>
      <c r="C3" s="166" t="s">
        <v>51</v>
      </c>
      <c r="D3" s="166" t="s">
        <v>52</v>
      </c>
      <c r="E3" s="166"/>
      <c r="F3" s="166"/>
      <c r="G3" s="166"/>
      <c r="H3" s="166"/>
      <c r="I3" s="166"/>
      <c r="J3" s="176" t="s">
        <v>53</v>
      </c>
      <c r="K3" s="176"/>
      <c r="L3" s="176"/>
      <c r="M3" s="176"/>
      <c r="N3" s="176"/>
      <c r="O3" s="176"/>
    </row>
    <row r="4" spans="1:15" s="1" customFormat="1" ht="31.5" customHeight="1">
      <c r="A4" s="166" t="s">
        <v>54</v>
      </c>
      <c r="B4" s="166" t="s">
        <v>55</v>
      </c>
      <c r="C4" s="166"/>
      <c r="D4" s="166" t="s">
        <v>12</v>
      </c>
      <c r="E4" s="166" t="s">
        <v>56</v>
      </c>
      <c r="F4" s="79" t="s">
        <v>57</v>
      </c>
      <c r="G4" s="79" t="s">
        <v>58</v>
      </c>
      <c r="H4" s="79" t="s">
        <v>59</v>
      </c>
      <c r="I4" s="79" t="s">
        <v>60</v>
      </c>
      <c r="J4" s="176" t="s">
        <v>12</v>
      </c>
      <c r="K4" s="176" t="s">
        <v>56</v>
      </c>
      <c r="L4" s="177" t="s">
        <v>61</v>
      </c>
      <c r="M4" s="177" t="s">
        <v>58</v>
      </c>
      <c r="N4" s="177" t="s">
        <v>59</v>
      </c>
      <c r="O4" s="177" t="s">
        <v>60</v>
      </c>
    </row>
    <row r="5" spans="1:15" s="1" customFormat="1" ht="20.25" customHeight="1">
      <c r="A5" s="167" t="s">
        <v>62</v>
      </c>
      <c r="B5" s="167" t="s">
        <v>62</v>
      </c>
      <c r="C5" s="167">
        <v>1</v>
      </c>
      <c r="D5" s="167">
        <v>2</v>
      </c>
      <c r="E5" s="167">
        <v>3</v>
      </c>
      <c r="F5" s="167">
        <v>4</v>
      </c>
      <c r="G5" s="167">
        <v>5</v>
      </c>
      <c r="H5" s="167">
        <v>6</v>
      </c>
      <c r="I5" s="167">
        <v>7</v>
      </c>
      <c r="J5" s="178">
        <v>2</v>
      </c>
      <c r="K5" s="178">
        <v>3</v>
      </c>
      <c r="L5" s="178">
        <v>4</v>
      </c>
      <c r="M5" s="178">
        <v>5</v>
      </c>
      <c r="N5" s="178">
        <v>6</v>
      </c>
      <c r="O5" s="178">
        <v>7</v>
      </c>
    </row>
    <row r="6" spans="1:15" s="1" customFormat="1" ht="21" customHeight="1">
      <c r="A6" s="168" t="s">
        <v>63</v>
      </c>
      <c r="B6" s="168"/>
      <c r="C6" s="169">
        <f>C7+C14+C17+C23+C27</f>
        <v>6804368.220000001</v>
      </c>
      <c r="D6" s="169">
        <f aca="true" t="shared" si="0" ref="D6:N6">D7+D14+D17+D23+D27</f>
        <v>2615768.22</v>
      </c>
      <c r="E6" s="169">
        <f t="shared" si="0"/>
        <v>2615768.22</v>
      </c>
      <c r="F6" s="169">
        <f t="shared" si="0"/>
        <v>0</v>
      </c>
      <c r="G6" s="169">
        <f t="shared" si="0"/>
        <v>0</v>
      </c>
      <c r="H6" s="169">
        <f t="shared" si="0"/>
        <v>0</v>
      </c>
      <c r="I6" s="169">
        <f t="shared" si="0"/>
        <v>0</v>
      </c>
      <c r="J6" s="169">
        <f t="shared" si="0"/>
        <v>4188600</v>
      </c>
      <c r="K6" s="169">
        <f t="shared" si="0"/>
        <v>0</v>
      </c>
      <c r="L6" s="169">
        <f t="shared" si="0"/>
        <v>0</v>
      </c>
      <c r="M6" s="169">
        <f t="shared" si="0"/>
        <v>0</v>
      </c>
      <c r="N6" s="169">
        <f t="shared" si="0"/>
        <v>4188600</v>
      </c>
      <c r="O6" s="179"/>
    </row>
    <row r="7" spans="1:15" s="1" customFormat="1" ht="21" customHeight="1">
      <c r="A7" s="17">
        <v>205</v>
      </c>
      <c r="B7" s="17" t="s">
        <v>64</v>
      </c>
      <c r="C7" s="170">
        <f>C8+C11</f>
        <v>2039035.0699999998</v>
      </c>
      <c r="D7" s="170">
        <f>D8+D11</f>
        <v>2039035.0699999998</v>
      </c>
      <c r="E7" s="170">
        <f>E8+E11</f>
        <v>2039035.0699999998</v>
      </c>
      <c r="F7" s="170"/>
      <c r="G7" s="170"/>
      <c r="H7" s="170"/>
      <c r="I7" s="170"/>
      <c r="J7" s="179"/>
      <c r="K7" s="179"/>
      <c r="L7" s="179"/>
      <c r="M7" s="179"/>
      <c r="N7" s="179"/>
      <c r="O7" s="179"/>
    </row>
    <row r="8" spans="1:15" s="1" customFormat="1" ht="21" customHeight="1">
      <c r="A8" s="19">
        <v>20501</v>
      </c>
      <c r="B8" s="15" t="s">
        <v>65</v>
      </c>
      <c r="C8" s="169">
        <f>C9+C10</f>
        <v>1119609.8199999998</v>
      </c>
      <c r="D8" s="169">
        <f>D9+D10</f>
        <v>1119609.8199999998</v>
      </c>
      <c r="E8" s="169">
        <f>E9+E10</f>
        <v>1119609.8199999998</v>
      </c>
      <c r="F8" s="171"/>
      <c r="G8" s="171"/>
      <c r="H8" s="171"/>
      <c r="I8" s="171"/>
      <c r="J8" s="179"/>
      <c r="K8" s="179"/>
      <c r="L8" s="179"/>
      <c r="M8" s="179"/>
      <c r="N8" s="179"/>
      <c r="O8" s="179"/>
    </row>
    <row r="9" spans="1:15" s="1" customFormat="1" ht="21" customHeight="1">
      <c r="A9" s="21">
        <v>2050101</v>
      </c>
      <c r="B9" s="21" t="s">
        <v>66</v>
      </c>
      <c r="C9" s="171">
        <v>849609.82</v>
      </c>
      <c r="D9" s="171">
        <v>849609.82</v>
      </c>
      <c r="E9" s="171">
        <v>849609.82</v>
      </c>
      <c r="F9" s="171"/>
      <c r="G9" s="171"/>
      <c r="H9" s="171"/>
      <c r="I9" s="171"/>
      <c r="J9" s="179"/>
      <c r="K9" s="179"/>
      <c r="L9" s="179"/>
      <c r="M9" s="179"/>
      <c r="N9" s="179"/>
      <c r="O9" s="179"/>
    </row>
    <row r="10" spans="1:15" ht="24" customHeight="1">
      <c r="A10" s="23" t="s">
        <v>67</v>
      </c>
      <c r="B10" s="24" t="s">
        <v>68</v>
      </c>
      <c r="C10" s="171">
        <v>270000</v>
      </c>
      <c r="D10" s="171">
        <v>270000</v>
      </c>
      <c r="E10" s="171">
        <v>270000</v>
      </c>
      <c r="F10" s="171"/>
      <c r="G10" s="171"/>
      <c r="H10" s="171"/>
      <c r="I10" s="171"/>
      <c r="J10" s="179"/>
      <c r="K10" s="179"/>
      <c r="L10" s="179"/>
      <c r="M10" s="179"/>
      <c r="N10" s="179"/>
      <c r="O10" s="179"/>
    </row>
    <row r="11" spans="1:15" ht="24" customHeight="1">
      <c r="A11" s="15" t="s">
        <v>69</v>
      </c>
      <c r="B11" s="15" t="s">
        <v>70</v>
      </c>
      <c r="C11" s="169">
        <f>C12+C13</f>
        <v>919425.25</v>
      </c>
      <c r="D11" s="169">
        <f>D12+D13</f>
        <v>919425.25</v>
      </c>
      <c r="E11" s="169">
        <f>E12+E13</f>
        <v>919425.25</v>
      </c>
      <c r="F11" s="169"/>
      <c r="G11" s="169"/>
      <c r="H11" s="169"/>
      <c r="I11" s="169"/>
      <c r="J11" s="180"/>
      <c r="K11" s="180"/>
      <c r="L11" s="179"/>
      <c r="M11" s="179"/>
      <c r="N11" s="179"/>
      <c r="O11" s="179"/>
    </row>
    <row r="12" spans="1:15" ht="24" customHeight="1">
      <c r="A12" s="35" t="s">
        <v>71</v>
      </c>
      <c r="B12" s="36" t="s">
        <v>72</v>
      </c>
      <c r="C12" s="171">
        <v>881425.25</v>
      </c>
      <c r="D12" s="171">
        <v>881425.25</v>
      </c>
      <c r="E12" s="171">
        <v>881425.25</v>
      </c>
      <c r="F12" s="171"/>
      <c r="G12" s="171"/>
      <c r="H12" s="171"/>
      <c r="I12" s="171"/>
      <c r="J12" s="180"/>
      <c r="K12" s="180"/>
      <c r="L12" s="179"/>
      <c r="M12" s="179"/>
      <c r="N12" s="179"/>
      <c r="O12" s="179"/>
    </row>
    <row r="13" spans="1:15" ht="24" customHeight="1">
      <c r="A13" s="35" t="s">
        <v>73</v>
      </c>
      <c r="B13" s="36" t="s">
        <v>74</v>
      </c>
      <c r="C13" s="172">
        <v>38000</v>
      </c>
      <c r="D13" s="172">
        <v>38000</v>
      </c>
      <c r="E13" s="172">
        <v>38000</v>
      </c>
      <c r="F13" s="171"/>
      <c r="G13" s="171"/>
      <c r="H13" s="171"/>
      <c r="I13" s="171"/>
      <c r="J13" s="180"/>
      <c r="K13" s="181"/>
      <c r="L13" s="179"/>
      <c r="M13" s="179"/>
      <c r="N13" s="179"/>
      <c r="O13" s="179"/>
    </row>
    <row r="14" spans="1:15" ht="24" customHeight="1">
      <c r="A14" s="17" t="s">
        <v>75</v>
      </c>
      <c r="B14" s="17" t="s">
        <v>76</v>
      </c>
      <c r="C14" s="170">
        <f>C15</f>
        <v>197271.43</v>
      </c>
      <c r="D14" s="170">
        <f>D15</f>
        <v>197271.43</v>
      </c>
      <c r="E14" s="170">
        <f>E15</f>
        <v>197271.43</v>
      </c>
      <c r="F14" s="170"/>
      <c r="G14" s="170"/>
      <c r="H14" s="170"/>
      <c r="I14" s="170"/>
      <c r="J14" s="179"/>
      <c r="K14" s="179"/>
      <c r="L14" s="179"/>
      <c r="M14" s="179"/>
      <c r="N14" s="179"/>
      <c r="O14" s="179"/>
    </row>
    <row r="15" spans="1:15" ht="24" customHeight="1">
      <c r="A15" s="161" t="s">
        <v>77</v>
      </c>
      <c r="B15" s="161" t="s">
        <v>78</v>
      </c>
      <c r="C15" s="171">
        <f>C16</f>
        <v>197271.43</v>
      </c>
      <c r="D15" s="171">
        <f>D16</f>
        <v>197271.43</v>
      </c>
      <c r="E15" s="171">
        <f>E16</f>
        <v>197271.43</v>
      </c>
      <c r="F15" s="171"/>
      <c r="G15" s="171"/>
      <c r="H15" s="171"/>
      <c r="I15" s="171"/>
      <c r="J15" s="179"/>
      <c r="K15" s="179"/>
      <c r="L15" s="179"/>
      <c r="M15" s="179"/>
      <c r="N15" s="179"/>
      <c r="O15" s="179"/>
    </row>
    <row r="16" spans="1:15" ht="24" customHeight="1">
      <c r="A16" s="27" t="s">
        <v>79</v>
      </c>
      <c r="B16" s="28" t="s">
        <v>80</v>
      </c>
      <c r="C16" s="173">
        <f>D16</f>
        <v>197271.43</v>
      </c>
      <c r="D16" s="173">
        <f>E16</f>
        <v>197271.43</v>
      </c>
      <c r="E16" s="174">
        <v>197271.43</v>
      </c>
      <c r="F16" s="173"/>
      <c r="G16" s="173"/>
      <c r="H16" s="173"/>
      <c r="I16" s="173"/>
      <c r="J16" s="179"/>
      <c r="K16" s="179"/>
      <c r="L16" s="179"/>
      <c r="M16" s="179"/>
      <c r="N16" s="179"/>
      <c r="O16" s="179"/>
    </row>
    <row r="17" spans="1:15" ht="24" customHeight="1">
      <c r="A17" s="17" t="s">
        <v>81</v>
      </c>
      <c r="B17" s="17" t="s">
        <v>82</v>
      </c>
      <c r="C17" s="170">
        <f>C18</f>
        <v>130697.27</v>
      </c>
      <c r="D17" s="170">
        <f>D18</f>
        <v>130697.27</v>
      </c>
      <c r="E17" s="170">
        <f>E18</f>
        <v>130697.27</v>
      </c>
      <c r="F17" s="170"/>
      <c r="G17" s="170"/>
      <c r="H17" s="170"/>
      <c r="I17" s="170"/>
      <c r="J17" s="179"/>
      <c r="K17" s="179"/>
      <c r="L17" s="179"/>
      <c r="M17" s="179"/>
      <c r="N17" s="179"/>
      <c r="O17" s="179"/>
    </row>
    <row r="18" spans="1:15" ht="24" customHeight="1">
      <c r="A18" s="15" t="s">
        <v>83</v>
      </c>
      <c r="B18" s="15" t="s">
        <v>84</v>
      </c>
      <c r="C18" s="169">
        <f>D18</f>
        <v>130697.27</v>
      </c>
      <c r="D18" s="169">
        <f>E18</f>
        <v>130697.27</v>
      </c>
      <c r="E18" s="169">
        <f>E19+E20+E21+E22</f>
        <v>130697.27</v>
      </c>
      <c r="F18" s="171"/>
      <c r="G18" s="171"/>
      <c r="H18" s="171"/>
      <c r="I18" s="171"/>
      <c r="J18" s="179"/>
      <c r="K18" s="179"/>
      <c r="L18" s="179"/>
      <c r="M18" s="179"/>
      <c r="N18" s="179"/>
      <c r="O18" s="179"/>
    </row>
    <row r="19" spans="1:15" ht="24" customHeight="1">
      <c r="A19" s="32" t="s">
        <v>85</v>
      </c>
      <c r="B19" s="36" t="s">
        <v>86</v>
      </c>
      <c r="C19" s="171">
        <v>49085.26</v>
      </c>
      <c r="D19" s="171">
        <v>49085.26</v>
      </c>
      <c r="E19" s="171">
        <v>49085.26</v>
      </c>
      <c r="F19" s="171"/>
      <c r="G19" s="171"/>
      <c r="H19" s="171"/>
      <c r="I19" s="171"/>
      <c r="J19" s="179"/>
      <c r="K19" s="179"/>
      <c r="L19" s="179"/>
      <c r="M19" s="179"/>
      <c r="N19" s="179"/>
      <c r="O19" s="179"/>
    </row>
    <row r="20" spans="1:15" ht="24" customHeight="1">
      <c r="A20" s="32" t="s">
        <v>87</v>
      </c>
      <c r="B20" s="34" t="s">
        <v>88</v>
      </c>
      <c r="C20" s="171">
        <f>D20</f>
        <v>59414.03</v>
      </c>
      <c r="D20" s="171">
        <f>E20</f>
        <v>59414.03</v>
      </c>
      <c r="E20" s="171">
        <v>59414.03</v>
      </c>
      <c r="F20" s="171"/>
      <c r="G20" s="171"/>
      <c r="H20" s="171"/>
      <c r="I20" s="171"/>
      <c r="J20" s="179"/>
      <c r="K20" s="179"/>
      <c r="L20" s="179"/>
      <c r="M20" s="179"/>
      <c r="N20" s="179"/>
      <c r="O20" s="179"/>
    </row>
    <row r="21" spans="1:15" ht="24" customHeight="1">
      <c r="A21" s="32" t="s">
        <v>89</v>
      </c>
      <c r="B21" s="36" t="s">
        <v>90</v>
      </c>
      <c r="C21" s="171">
        <v>14497.98</v>
      </c>
      <c r="D21" s="171">
        <v>14497.98</v>
      </c>
      <c r="E21" s="171">
        <v>14497.98</v>
      </c>
      <c r="F21" s="171"/>
      <c r="G21" s="171"/>
      <c r="H21" s="171"/>
      <c r="I21" s="171"/>
      <c r="J21" s="179"/>
      <c r="K21" s="179"/>
      <c r="L21" s="179"/>
      <c r="M21" s="179"/>
      <c r="N21" s="179"/>
      <c r="O21" s="179"/>
    </row>
    <row r="22" spans="1:15" ht="24" customHeight="1">
      <c r="A22" s="32" t="s">
        <v>91</v>
      </c>
      <c r="B22" s="36" t="s">
        <v>92</v>
      </c>
      <c r="C22" s="171">
        <f>D22</f>
        <v>7700</v>
      </c>
      <c r="D22" s="171">
        <f>E22</f>
        <v>7700</v>
      </c>
      <c r="E22" s="171">
        <v>7700</v>
      </c>
      <c r="F22" s="171"/>
      <c r="G22" s="171"/>
      <c r="H22" s="171"/>
      <c r="I22" s="171"/>
      <c r="J22" s="179"/>
      <c r="K22" s="179"/>
      <c r="L22" s="179"/>
      <c r="M22" s="179"/>
      <c r="N22" s="179"/>
      <c r="O22" s="179"/>
    </row>
    <row r="23" spans="1:15" ht="24" customHeight="1">
      <c r="A23" s="17" t="s">
        <v>93</v>
      </c>
      <c r="B23" s="17" t="s">
        <v>94</v>
      </c>
      <c r="C23" s="170">
        <f>C24</f>
        <v>248764.45</v>
      </c>
      <c r="D23" s="170">
        <f>D24</f>
        <v>248764.45</v>
      </c>
      <c r="E23" s="170">
        <f>E24</f>
        <v>248764.45</v>
      </c>
      <c r="F23" s="170"/>
      <c r="G23" s="170"/>
      <c r="H23" s="170"/>
      <c r="I23" s="170"/>
      <c r="J23" s="182"/>
      <c r="K23" s="182"/>
      <c r="L23" s="182"/>
      <c r="M23" s="182"/>
      <c r="N23" s="182"/>
      <c r="O23" s="182"/>
    </row>
    <row r="24" spans="1:15" ht="24" customHeight="1">
      <c r="A24" s="15" t="s">
        <v>95</v>
      </c>
      <c r="B24" s="15" t="s">
        <v>96</v>
      </c>
      <c r="C24" s="169">
        <f>C25+C26</f>
        <v>248764.45</v>
      </c>
      <c r="D24" s="169">
        <f>D25+D26</f>
        <v>248764.45</v>
      </c>
      <c r="E24" s="169">
        <f>E25+E26</f>
        <v>248764.45</v>
      </c>
      <c r="F24" s="171"/>
      <c r="G24" s="171"/>
      <c r="H24" s="171"/>
      <c r="I24" s="171"/>
      <c r="J24" s="182"/>
      <c r="K24" s="182"/>
      <c r="L24" s="182"/>
      <c r="M24" s="182"/>
      <c r="N24" s="182"/>
      <c r="O24" s="182"/>
    </row>
    <row r="25" spans="1:15" ht="24" customHeight="1">
      <c r="A25" s="35" t="s">
        <v>97</v>
      </c>
      <c r="B25" s="36" t="s">
        <v>98</v>
      </c>
      <c r="C25" s="171">
        <f>D25</f>
        <v>159652.45</v>
      </c>
      <c r="D25" s="171">
        <f>E25</f>
        <v>159652.45</v>
      </c>
      <c r="E25" s="171">
        <v>159652.45</v>
      </c>
      <c r="F25" s="171"/>
      <c r="G25" s="171"/>
      <c r="H25" s="171"/>
      <c r="I25" s="171"/>
      <c r="J25" s="182"/>
      <c r="K25" s="182"/>
      <c r="L25" s="182"/>
      <c r="M25" s="182"/>
      <c r="N25" s="182"/>
      <c r="O25" s="182"/>
    </row>
    <row r="26" spans="1:15" ht="24" customHeight="1">
      <c r="A26" s="35" t="s">
        <v>99</v>
      </c>
      <c r="B26" s="36" t="s">
        <v>100</v>
      </c>
      <c r="C26" s="171">
        <f>D26</f>
        <v>89112</v>
      </c>
      <c r="D26" s="171">
        <f>E26</f>
        <v>89112</v>
      </c>
      <c r="E26" s="171">
        <v>89112</v>
      </c>
      <c r="F26" s="171"/>
      <c r="G26" s="171"/>
      <c r="H26" s="171"/>
      <c r="I26" s="171"/>
      <c r="J26" s="182"/>
      <c r="K26" s="182"/>
      <c r="L26" s="182"/>
      <c r="M26" s="182"/>
      <c r="N26" s="182"/>
      <c r="O26" s="182"/>
    </row>
    <row r="27" spans="1:15" ht="24" customHeight="1">
      <c r="A27" s="17" t="s">
        <v>101</v>
      </c>
      <c r="B27" s="17" t="s">
        <v>102</v>
      </c>
      <c r="C27" s="170">
        <f>C28</f>
        <v>4188600</v>
      </c>
      <c r="D27" s="170"/>
      <c r="E27" s="170"/>
      <c r="F27" s="170"/>
      <c r="G27" s="170"/>
      <c r="H27" s="170"/>
      <c r="I27" s="170"/>
      <c r="J27" s="170">
        <f>J28</f>
        <v>4188600</v>
      </c>
      <c r="K27" s="170"/>
      <c r="L27" s="170"/>
      <c r="M27" s="170"/>
      <c r="N27" s="170">
        <f>N28</f>
        <v>4188600</v>
      </c>
      <c r="O27" s="170"/>
    </row>
    <row r="28" spans="1:15" ht="24" customHeight="1">
      <c r="A28" s="19">
        <v>22960</v>
      </c>
      <c r="B28" s="15" t="s">
        <v>103</v>
      </c>
      <c r="C28" s="169">
        <f>C29+C30</f>
        <v>4188600</v>
      </c>
      <c r="D28" s="169"/>
      <c r="E28" s="169"/>
      <c r="F28" s="169"/>
      <c r="G28" s="169"/>
      <c r="H28" s="169"/>
      <c r="I28" s="169"/>
      <c r="J28" s="169">
        <f>J29+J30</f>
        <v>4188600</v>
      </c>
      <c r="K28" s="169"/>
      <c r="L28" s="169"/>
      <c r="M28" s="169"/>
      <c r="N28" s="169">
        <f>N29+N30</f>
        <v>4188600</v>
      </c>
      <c r="O28" s="171"/>
    </row>
    <row r="29" spans="1:15" ht="24" customHeight="1">
      <c r="A29" s="35" t="s">
        <v>104</v>
      </c>
      <c r="B29" s="36" t="s">
        <v>105</v>
      </c>
      <c r="C29" s="171">
        <v>3950000</v>
      </c>
      <c r="D29" s="171"/>
      <c r="E29" s="171"/>
      <c r="F29" s="171"/>
      <c r="G29" s="171"/>
      <c r="H29" s="171"/>
      <c r="I29" s="171"/>
      <c r="J29" s="171">
        <v>3950000</v>
      </c>
      <c r="K29" s="171"/>
      <c r="L29" s="171"/>
      <c r="M29" s="171"/>
      <c r="N29" s="171">
        <v>3950000</v>
      </c>
      <c r="O29" s="171"/>
    </row>
    <row r="30" spans="1:15" ht="24" customHeight="1">
      <c r="A30" s="35" t="s">
        <v>106</v>
      </c>
      <c r="B30" s="36" t="s">
        <v>107</v>
      </c>
      <c r="C30" s="171">
        <v>238600</v>
      </c>
      <c r="D30" s="171"/>
      <c r="E30" s="171"/>
      <c r="F30" s="171"/>
      <c r="G30" s="171"/>
      <c r="H30" s="171"/>
      <c r="I30" s="171"/>
      <c r="J30" s="171">
        <v>238600</v>
      </c>
      <c r="K30" s="171"/>
      <c r="L30" s="171"/>
      <c r="M30" s="171"/>
      <c r="N30" s="171">
        <v>238600</v>
      </c>
      <c r="O30" s="171"/>
    </row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</sheetData>
  <sheetProtection/>
  <mergeCells count="7">
    <mergeCell ref="A1:O1"/>
    <mergeCell ref="A2:I2"/>
    <mergeCell ref="A3:B3"/>
    <mergeCell ref="D3:I3"/>
    <mergeCell ref="J3:O3"/>
    <mergeCell ref="A6:B6"/>
    <mergeCell ref="C3:C4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3" sqref="A3:H27"/>
    </sheetView>
  </sheetViews>
  <sheetFormatPr defaultColWidth="9.140625" defaultRowHeight="12.75" customHeight="1"/>
  <cols>
    <col min="1" max="1" width="11.140625" style="1" customWidth="1"/>
    <col min="2" max="2" width="25.57421875" style="1" customWidth="1"/>
    <col min="3" max="4" width="17.421875" style="1" customWidth="1"/>
    <col min="5" max="5" width="16.140625" style="1" customWidth="1"/>
    <col min="6" max="6" width="14.00390625" style="1" customWidth="1"/>
    <col min="7" max="7" width="15.00390625" style="1" customWidth="1"/>
    <col min="8" max="8" width="12.00390625" style="1" customWidth="1"/>
    <col min="9" max="9" width="9.140625" style="1" customWidth="1"/>
    <col min="12" max="12" width="11.8515625" style="0" customWidth="1"/>
  </cols>
  <sheetData>
    <row r="1" spans="1:8" s="1" customFormat="1" ht="24.75" customHeight="1">
      <c r="A1" s="9" t="s">
        <v>108</v>
      </c>
      <c r="B1" s="9"/>
      <c r="C1" s="9"/>
      <c r="D1" s="9"/>
      <c r="E1" s="9"/>
      <c r="F1" s="9"/>
      <c r="G1" s="9"/>
      <c r="H1" s="9"/>
    </row>
    <row r="2" spans="1:8" s="1" customFormat="1" ht="21" customHeight="1">
      <c r="A2" s="137" t="s">
        <v>109</v>
      </c>
      <c r="B2" s="137"/>
      <c r="C2" s="137"/>
      <c r="D2" s="137"/>
      <c r="E2" s="137"/>
      <c r="F2" s="137"/>
      <c r="G2" s="137"/>
      <c r="H2" s="137"/>
    </row>
    <row r="3" spans="1:8" s="1" customFormat="1" ht="25.5" customHeight="1">
      <c r="A3" s="138" t="s">
        <v>50</v>
      </c>
      <c r="B3" s="138"/>
      <c r="C3" s="138" t="s">
        <v>110</v>
      </c>
      <c r="D3" s="138" t="s">
        <v>111</v>
      </c>
      <c r="E3" s="138"/>
      <c r="F3" s="138"/>
      <c r="G3" s="52" t="s">
        <v>112</v>
      </c>
      <c r="H3" s="52"/>
    </row>
    <row r="4" spans="1:8" s="1" customFormat="1" ht="12" customHeight="1">
      <c r="A4" s="138"/>
      <c r="B4" s="138"/>
      <c r="C4" s="138"/>
      <c r="D4" s="138" t="s">
        <v>63</v>
      </c>
      <c r="E4" s="139" t="s">
        <v>113</v>
      </c>
      <c r="F4" s="138" t="s">
        <v>114</v>
      </c>
      <c r="G4" s="52" t="s">
        <v>115</v>
      </c>
      <c r="H4" s="52" t="s">
        <v>116</v>
      </c>
    </row>
    <row r="5" spans="1:8" s="1" customFormat="1" ht="15" customHeight="1">
      <c r="A5" s="138" t="s">
        <v>117</v>
      </c>
      <c r="B5" s="138" t="s">
        <v>118</v>
      </c>
      <c r="C5" s="138"/>
      <c r="D5" s="138"/>
      <c r="E5" s="139"/>
      <c r="F5" s="138"/>
      <c r="G5" s="52"/>
      <c r="H5" s="52"/>
    </row>
    <row r="6" spans="1:8" s="1" customFormat="1" ht="21.75" customHeight="1">
      <c r="A6" s="140" t="s">
        <v>62</v>
      </c>
      <c r="B6" s="141" t="s">
        <v>62</v>
      </c>
      <c r="C6" s="141" t="s">
        <v>119</v>
      </c>
      <c r="D6" s="142">
        <v>2</v>
      </c>
      <c r="E6" s="142">
        <v>3</v>
      </c>
      <c r="F6" s="142">
        <v>4</v>
      </c>
      <c r="G6" s="143">
        <v>5</v>
      </c>
      <c r="H6" s="143">
        <v>6</v>
      </c>
    </row>
    <row r="7" spans="1:8" s="1" customFormat="1" ht="24.75" customHeight="1">
      <c r="A7" s="144" t="s">
        <v>120</v>
      </c>
      <c r="B7" s="145"/>
      <c r="C7" s="146">
        <f>C8+C15+C18+C24</f>
        <v>9483409.7</v>
      </c>
      <c r="D7" s="146">
        <f>D8+D15+D18+D24</f>
        <v>2615768.22</v>
      </c>
      <c r="E7" s="146">
        <f>E8+E15+E18+E24</f>
        <v>2307768.2199999997</v>
      </c>
      <c r="F7" s="146">
        <f>F8+F15+F18+F24</f>
        <v>308000</v>
      </c>
      <c r="G7" s="147">
        <f aca="true" t="shared" si="0" ref="G7:G31">D7-C7</f>
        <v>-6867641.479999999</v>
      </c>
      <c r="H7" s="148">
        <f aca="true" t="shared" si="1" ref="H7:H31">D7/C7-1</f>
        <v>-0.724174289338148</v>
      </c>
    </row>
    <row r="8" spans="1:8" s="1" customFormat="1" ht="24.75" customHeight="1">
      <c r="A8" s="17">
        <v>205</v>
      </c>
      <c r="B8" s="17" t="s">
        <v>64</v>
      </c>
      <c r="C8" s="149">
        <f>C9+C13</f>
        <v>8627073.74</v>
      </c>
      <c r="D8" s="149">
        <f aca="true" t="shared" si="2" ref="D7:D17">E8+F8</f>
        <v>2039035.0699999998</v>
      </c>
      <c r="E8" s="149">
        <f>E9+E13</f>
        <v>1731035.0699999998</v>
      </c>
      <c r="F8" s="149">
        <f>F9</f>
        <v>308000</v>
      </c>
      <c r="G8" s="149">
        <f t="shared" si="0"/>
        <v>-6588038.67</v>
      </c>
      <c r="H8" s="148">
        <f t="shared" si="1"/>
        <v>-0.7636469640283845</v>
      </c>
    </row>
    <row r="9" spans="1:11" s="1" customFormat="1" ht="24" customHeight="1">
      <c r="A9" s="19">
        <v>20501</v>
      </c>
      <c r="B9" s="15" t="s">
        <v>65</v>
      </c>
      <c r="C9" s="147">
        <f>C10+C11+C12</f>
        <v>1438340</v>
      </c>
      <c r="D9" s="147">
        <f t="shared" si="2"/>
        <v>1157609.8199999998</v>
      </c>
      <c r="E9" s="147">
        <f>E10</f>
        <v>849609.82</v>
      </c>
      <c r="F9" s="147">
        <f>F11+F12</f>
        <v>308000</v>
      </c>
      <c r="G9" s="147">
        <f t="shared" si="0"/>
        <v>-280730.18000000017</v>
      </c>
      <c r="H9" s="148">
        <f t="shared" si="1"/>
        <v>-0.1951765090312445</v>
      </c>
      <c r="K9" s="4"/>
    </row>
    <row r="10" spans="1:11" ht="24" customHeight="1">
      <c r="A10" s="21">
        <v>2050101</v>
      </c>
      <c r="B10" s="21" t="s">
        <v>66</v>
      </c>
      <c r="C10" s="150">
        <v>1152486</v>
      </c>
      <c r="D10" s="151">
        <f t="shared" si="2"/>
        <v>849609.82</v>
      </c>
      <c r="E10" s="151">
        <v>849609.82</v>
      </c>
      <c r="F10" s="151">
        <v>0</v>
      </c>
      <c r="G10" s="151">
        <f t="shared" si="0"/>
        <v>-302876.18000000005</v>
      </c>
      <c r="H10" s="152">
        <f t="shared" si="1"/>
        <v>-0.26280248089781577</v>
      </c>
      <c r="K10" s="6"/>
    </row>
    <row r="11" spans="1:8" ht="24" customHeight="1">
      <c r="A11" s="23" t="s">
        <v>67</v>
      </c>
      <c r="B11" s="24" t="s">
        <v>68</v>
      </c>
      <c r="C11" s="150">
        <v>266896</v>
      </c>
      <c r="D11" s="151">
        <f t="shared" si="2"/>
        <v>270000</v>
      </c>
      <c r="E11" s="153">
        <v>0</v>
      </c>
      <c r="F11" s="154">
        <v>270000</v>
      </c>
      <c r="G11" s="151">
        <f t="shared" si="0"/>
        <v>3104</v>
      </c>
      <c r="H11" s="152">
        <f t="shared" si="1"/>
        <v>0.011629998201546643</v>
      </c>
    </row>
    <row r="12" spans="1:8" ht="24" customHeight="1">
      <c r="A12" s="35" t="s">
        <v>73</v>
      </c>
      <c r="B12" s="36" t="s">
        <v>74</v>
      </c>
      <c r="C12" s="150">
        <v>18958</v>
      </c>
      <c r="D12" s="151">
        <f t="shared" si="2"/>
        <v>38000</v>
      </c>
      <c r="E12" s="155">
        <v>0</v>
      </c>
      <c r="F12" s="156">
        <v>38000</v>
      </c>
      <c r="G12" s="151">
        <f t="shared" si="0"/>
        <v>19042</v>
      </c>
      <c r="H12" s="152">
        <f t="shared" si="1"/>
        <v>1.0044308471357737</v>
      </c>
    </row>
    <row r="13" spans="1:8" ht="24" customHeight="1">
      <c r="A13" s="15" t="s">
        <v>69</v>
      </c>
      <c r="B13" s="15" t="s">
        <v>70</v>
      </c>
      <c r="C13" s="147">
        <f>C14</f>
        <v>7188733.74</v>
      </c>
      <c r="D13" s="147">
        <f t="shared" si="2"/>
        <v>881425.25</v>
      </c>
      <c r="E13" s="147">
        <f>E14</f>
        <v>881425.25</v>
      </c>
      <c r="F13" s="147">
        <v>0</v>
      </c>
      <c r="G13" s="147">
        <f t="shared" si="0"/>
        <v>-6307308.49</v>
      </c>
      <c r="H13" s="148">
        <f t="shared" si="1"/>
        <v>-0.8773879681903478</v>
      </c>
    </row>
    <row r="14" spans="1:8" ht="24" customHeight="1">
      <c r="A14" s="35" t="s">
        <v>71</v>
      </c>
      <c r="B14" s="36" t="s">
        <v>72</v>
      </c>
      <c r="C14" s="150">
        <v>7188733.74</v>
      </c>
      <c r="D14" s="153">
        <f t="shared" si="2"/>
        <v>881425.25</v>
      </c>
      <c r="E14" s="153">
        <v>881425.25</v>
      </c>
      <c r="F14" s="154">
        <v>0</v>
      </c>
      <c r="G14" s="151">
        <f t="shared" si="0"/>
        <v>-6307308.49</v>
      </c>
      <c r="H14" s="152">
        <f t="shared" si="1"/>
        <v>-0.8773879681903478</v>
      </c>
    </row>
    <row r="15" spans="1:8" ht="24" customHeight="1">
      <c r="A15" s="17" t="s">
        <v>75</v>
      </c>
      <c r="B15" s="17" t="s">
        <v>76</v>
      </c>
      <c r="C15" s="149">
        <f>C16</f>
        <v>383673.37</v>
      </c>
      <c r="D15" s="149">
        <f t="shared" si="2"/>
        <v>197271.43</v>
      </c>
      <c r="E15" s="149">
        <f>E16</f>
        <v>197271.43</v>
      </c>
      <c r="F15" s="149">
        <v>0</v>
      </c>
      <c r="G15" s="149">
        <f t="shared" si="0"/>
        <v>-186401.94</v>
      </c>
      <c r="H15" s="148">
        <f t="shared" si="1"/>
        <v>-0.4858349694689522</v>
      </c>
    </row>
    <row r="16" spans="1:8" ht="24" customHeight="1">
      <c r="A16" s="15" t="s">
        <v>77</v>
      </c>
      <c r="B16" s="15" t="s">
        <v>78</v>
      </c>
      <c r="C16" s="147">
        <f>C17</f>
        <v>383673.37</v>
      </c>
      <c r="D16" s="147">
        <f t="shared" si="2"/>
        <v>197271.43</v>
      </c>
      <c r="E16" s="147">
        <f>E17</f>
        <v>197271.43</v>
      </c>
      <c r="F16" s="147">
        <v>0</v>
      </c>
      <c r="G16" s="147">
        <f t="shared" si="0"/>
        <v>-186401.94</v>
      </c>
      <c r="H16" s="148">
        <f t="shared" si="1"/>
        <v>-0.4858349694689522</v>
      </c>
    </row>
    <row r="17" spans="1:8" ht="24" customHeight="1">
      <c r="A17" s="157" t="s">
        <v>79</v>
      </c>
      <c r="B17" s="158" t="s">
        <v>80</v>
      </c>
      <c r="C17" s="151">
        <v>383673.37</v>
      </c>
      <c r="D17" s="151">
        <f t="shared" si="2"/>
        <v>197271.43</v>
      </c>
      <c r="E17" s="159">
        <v>197271.43</v>
      </c>
      <c r="F17" s="160">
        <v>0</v>
      </c>
      <c r="G17" s="151">
        <f t="shared" si="0"/>
        <v>-186401.94</v>
      </c>
      <c r="H17" s="152">
        <f t="shared" si="1"/>
        <v>-0.4858349694689522</v>
      </c>
    </row>
    <row r="18" spans="1:8" ht="24" customHeight="1">
      <c r="A18" s="17" t="s">
        <v>81</v>
      </c>
      <c r="B18" s="17" t="s">
        <v>82</v>
      </c>
      <c r="C18" s="149">
        <f>C19</f>
        <v>158703.19</v>
      </c>
      <c r="D18" s="149">
        <f aca="true" t="shared" si="3" ref="D18:D27">E18+F18</f>
        <v>130697.27</v>
      </c>
      <c r="E18" s="149">
        <f>E19</f>
        <v>130697.27</v>
      </c>
      <c r="F18" s="149">
        <v>0</v>
      </c>
      <c r="G18" s="149">
        <f t="shared" si="0"/>
        <v>-28005.92</v>
      </c>
      <c r="H18" s="148">
        <f t="shared" si="1"/>
        <v>-0.17646727831998843</v>
      </c>
    </row>
    <row r="19" spans="1:8" ht="24" customHeight="1">
      <c r="A19" s="161" t="s">
        <v>83</v>
      </c>
      <c r="B19" s="15" t="s">
        <v>84</v>
      </c>
      <c r="C19" s="147">
        <f>C20+C21+C22+C23</f>
        <v>158703.19</v>
      </c>
      <c r="D19" s="147">
        <f t="shared" si="3"/>
        <v>130697.27</v>
      </c>
      <c r="E19" s="147">
        <f>E20+E21+E22+E23</f>
        <v>130697.27</v>
      </c>
      <c r="F19" s="147">
        <v>0</v>
      </c>
      <c r="G19" s="147">
        <f t="shared" si="0"/>
        <v>-28005.92</v>
      </c>
      <c r="H19" s="148">
        <f t="shared" si="1"/>
        <v>-0.17646727831998843</v>
      </c>
    </row>
    <row r="20" spans="1:8" ht="24" customHeight="1">
      <c r="A20" s="32" t="s">
        <v>85</v>
      </c>
      <c r="B20" s="36" t="s">
        <v>86</v>
      </c>
      <c r="C20" s="162">
        <v>45223.36</v>
      </c>
      <c r="D20" s="151">
        <f t="shared" si="3"/>
        <v>49085.26</v>
      </c>
      <c r="E20" s="151">
        <v>49085.26</v>
      </c>
      <c r="F20" s="160">
        <v>0</v>
      </c>
      <c r="G20" s="151">
        <f t="shared" si="0"/>
        <v>3861.9000000000015</v>
      </c>
      <c r="H20" s="152">
        <f t="shared" si="1"/>
        <v>0.08539613155678838</v>
      </c>
    </row>
    <row r="21" spans="1:8" ht="24" customHeight="1">
      <c r="A21" s="32" t="s">
        <v>87</v>
      </c>
      <c r="B21" s="36" t="s">
        <v>88</v>
      </c>
      <c r="C21" s="163">
        <v>91045.99</v>
      </c>
      <c r="D21" s="151">
        <f t="shared" si="3"/>
        <v>59414.03</v>
      </c>
      <c r="E21" s="151">
        <v>59414.03</v>
      </c>
      <c r="F21" s="160">
        <v>0</v>
      </c>
      <c r="G21" s="151">
        <f t="shared" si="0"/>
        <v>-31631.960000000006</v>
      </c>
      <c r="H21" s="152">
        <f t="shared" si="1"/>
        <v>-0.3474283710902589</v>
      </c>
    </row>
    <row r="22" spans="1:8" ht="24" customHeight="1">
      <c r="A22" s="32" t="s">
        <v>89</v>
      </c>
      <c r="B22" s="36" t="s">
        <v>90</v>
      </c>
      <c r="C22" s="150">
        <v>13333.84</v>
      </c>
      <c r="D22" s="151">
        <f t="shared" si="3"/>
        <v>14497.98</v>
      </c>
      <c r="E22" s="151">
        <v>14497.98</v>
      </c>
      <c r="F22" s="160">
        <v>0</v>
      </c>
      <c r="G22" s="151">
        <f t="shared" si="0"/>
        <v>1164.1399999999994</v>
      </c>
      <c r="H22" s="152">
        <f t="shared" si="1"/>
        <v>0.08730718232707146</v>
      </c>
    </row>
    <row r="23" spans="1:8" ht="24" customHeight="1">
      <c r="A23" s="32" t="s">
        <v>91</v>
      </c>
      <c r="B23" s="36" t="s">
        <v>92</v>
      </c>
      <c r="C23" s="150">
        <v>9100</v>
      </c>
      <c r="D23" s="151">
        <f t="shared" si="3"/>
        <v>7700</v>
      </c>
      <c r="E23" s="151">
        <v>7700</v>
      </c>
      <c r="F23" s="160">
        <v>0</v>
      </c>
      <c r="G23" s="151">
        <f t="shared" si="0"/>
        <v>-1400</v>
      </c>
      <c r="H23" s="152">
        <f t="shared" si="1"/>
        <v>-0.15384615384615385</v>
      </c>
    </row>
    <row r="24" spans="1:8" ht="24" customHeight="1">
      <c r="A24" s="17" t="s">
        <v>93</v>
      </c>
      <c r="B24" s="17" t="s">
        <v>94</v>
      </c>
      <c r="C24" s="149">
        <f>C25</f>
        <v>313959.4</v>
      </c>
      <c r="D24" s="149">
        <f t="shared" si="3"/>
        <v>248764.45</v>
      </c>
      <c r="E24" s="149">
        <f>E25</f>
        <v>248764.45</v>
      </c>
      <c r="F24" s="149">
        <v>0</v>
      </c>
      <c r="G24" s="149">
        <f t="shared" si="0"/>
        <v>-65194.95000000001</v>
      </c>
      <c r="H24" s="148">
        <f t="shared" si="1"/>
        <v>-0.20765407883949327</v>
      </c>
    </row>
    <row r="25" spans="1:8" ht="24" customHeight="1">
      <c r="A25" s="15" t="s">
        <v>95</v>
      </c>
      <c r="B25" s="15" t="s">
        <v>96</v>
      </c>
      <c r="C25" s="147">
        <f>C26+C27</f>
        <v>313959.4</v>
      </c>
      <c r="D25" s="147">
        <f t="shared" si="3"/>
        <v>248764.45</v>
      </c>
      <c r="E25" s="147">
        <f>E26+E27</f>
        <v>248764.45</v>
      </c>
      <c r="F25" s="147">
        <v>0</v>
      </c>
      <c r="G25" s="147">
        <f t="shared" si="0"/>
        <v>-65194.95000000001</v>
      </c>
      <c r="H25" s="148">
        <f t="shared" si="1"/>
        <v>-0.20765407883949327</v>
      </c>
    </row>
    <row r="26" spans="1:8" ht="24" customHeight="1">
      <c r="A26" s="35" t="s">
        <v>97</v>
      </c>
      <c r="B26" s="36" t="s">
        <v>98</v>
      </c>
      <c r="C26" s="150">
        <v>220551.4</v>
      </c>
      <c r="D26" s="151">
        <f t="shared" si="3"/>
        <v>159652.45</v>
      </c>
      <c r="E26" s="151">
        <v>159652.45</v>
      </c>
      <c r="F26" s="151">
        <v>0</v>
      </c>
      <c r="G26" s="151">
        <f t="shared" si="0"/>
        <v>-60898.94999999998</v>
      </c>
      <c r="H26" s="152">
        <f t="shared" si="1"/>
        <v>-0.2761213485835954</v>
      </c>
    </row>
    <row r="27" spans="1:8" ht="24" customHeight="1">
      <c r="A27" s="35" t="s">
        <v>99</v>
      </c>
      <c r="B27" s="36" t="s">
        <v>100</v>
      </c>
      <c r="C27" s="150">
        <v>93408</v>
      </c>
      <c r="D27" s="151">
        <f t="shared" si="3"/>
        <v>89112</v>
      </c>
      <c r="E27" s="151">
        <v>89112</v>
      </c>
      <c r="F27" s="151">
        <v>0</v>
      </c>
      <c r="G27" s="151">
        <f t="shared" si="0"/>
        <v>-4296</v>
      </c>
      <c r="H27" s="152">
        <f t="shared" si="1"/>
        <v>-0.045991778006166495</v>
      </c>
    </row>
  </sheetData>
  <sheetProtection/>
  <mergeCells count="12">
    <mergeCell ref="A1:H1"/>
    <mergeCell ref="A2:H2"/>
    <mergeCell ref="D3:F3"/>
    <mergeCell ref="G3:H3"/>
    <mergeCell ref="A7:B7"/>
    <mergeCell ref="C3:C5"/>
    <mergeCell ref="D4:D5"/>
    <mergeCell ref="E4:E5"/>
    <mergeCell ref="F4:F5"/>
    <mergeCell ref="G4:G5"/>
    <mergeCell ref="H4:H5"/>
    <mergeCell ref="A3:B4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4">
      <selection activeCell="J11" sqref="J11"/>
    </sheetView>
  </sheetViews>
  <sheetFormatPr defaultColWidth="9.140625" defaultRowHeight="15" customHeight="1"/>
  <cols>
    <col min="1" max="1" width="15.140625" style="1" customWidth="1"/>
    <col min="2" max="2" width="29.7109375" style="1" customWidth="1"/>
    <col min="3" max="3" width="16.00390625" style="1" customWidth="1"/>
    <col min="4" max="4" width="15.8515625" style="1" customWidth="1"/>
    <col min="5" max="5" width="15.140625" style="1" customWidth="1"/>
  </cols>
  <sheetData>
    <row r="1" spans="1:5" s="1" customFormat="1" ht="21" customHeight="1">
      <c r="A1" s="113" t="s">
        <v>121</v>
      </c>
      <c r="B1" s="114"/>
      <c r="C1" s="114"/>
      <c r="D1" s="114"/>
      <c r="E1" s="114"/>
    </row>
    <row r="2" spans="1:5" s="1" customFormat="1" ht="15.75" customHeight="1">
      <c r="A2" s="115" t="s">
        <v>1</v>
      </c>
      <c r="B2" s="115"/>
      <c r="C2" s="116"/>
      <c r="D2" s="116"/>
      <c r="E2" s="117" t="s">
        <v>2</v>
      </c>
    </row>
    <row r="3" spans="1:5" s="1" customFormat="1" ht="24.75" customHeight="1">
      <c r="A3" s="97" t="s">
        <v>122</v>
      </c>
      <c r="B3" s="97"/>
      <c r="C3" s="97" t="s">
        <v>123</v>
      </c>
      <c r="D3" s="97"/>
      <c r="E3" s="97"/>
    </row>
    <row r="4" spans="1:5" s="1" customFormat="1" ht="33.75" customHeight="1">
      <c r="A4" s="97" t="s">
        <v>124</v>
      </c>
      <c r="B4" s="97" t="s">
        <v>125</v>
      </c>
      <c r="C4" s="97" t="s">
        <v>63</v>
      </c>
      <c r="D4" s="97" t="s">
        <v>126</v>
      </c>
      <c r="E4" s="97" t="s">
        <v>127</v>
      </c>
    </row>
    <row r="5" spans="1:5" s="1" customFormat="1" ht="20.25" customHeight="1">
      <c r="A5" s="97" t="s">
        <v>62</v>
      </c>
      <c r="B5" s="97" t="s">
        <v>62</v>
      </c>
      <c r="C5" s="97">
        <v>1</v>
      </c>
      <c r="D5" s="97">
        <v>2</v>
      </c>
      <c r="E5" s="97">
        <v>3</v>
      </c>
    </row>
    <row r="6" spans="1:5" s="1" customFormat="1" ht="25.5" customHeight="1">
      <c r="A6" s="21"/>
      <c r="B6" s="83" t="s">
        <v>63</v>
      </c>
      <c r="C6" s="16">
        <f>D6+E6</f>
        <v>2307768.2199999997</v>
      </c>
      <c r="D6" s="16">
        <f>D7+D30</f>
        <v>2072668.67</v>
      </c>
      <c r="E6" s="16">
        <f>E18</f>
        <v>235099.55</v>
      </c>
    </row>
    <row r="7" spans="1:5" s="1" customFormat="1" ht="25.5" customHeight="1">
      <c r="A7" s="83">
        <v>301</v>
      </c>
      <c r="B7" s="83" t="s">
        <v>128</v>
      </c>
      <c r="C7" s="16">
        <f>D7</f>
        <v>2070018.67</v>
      </c>
      <c r="D7" s="16">
        <f>D8+D9+D10+D11+D12+D13+D14+D15+D16+D17</f>
        <v>2070018.67</v>
      </c>
      <c r="E7" s="16">
        <v>0</v>
      </c>
    </row>
    <row r="8" spans="1:5" s="112" customFormat="1" ht="25.5" customHeight="1">
      <c r="A8" s="118" t="s">
        <v>129</v>
      </c>
      <c r="B8" s="119" t="s">
        <v>130</v>
      </c>
      <c r="C8" s="20">
        <f>D8</f>
        <v>756708</v>
      </c>
      <c r="D8" s="120">
        <v>756708</v>
      </c>
      <c r="E8" s="121">
        <v>0</v>
      </c>
    </row>
    <row r="9" spans="1:5" ht="24" customHeight="1">
      <c r="A9" s="118" t="s">
        <v>131</v>
      </c>
      <c r="B9" s="119" t="s">
        <v>132</v>
      </c>
      <c r="C9" s="20">
        <f aca="true" t="shared" si="0" ref="C9:C17">D9</f>
        <v>415011</v>
      </c>
      <c r="D9" s="122">
        <v>415011</v>
      </c>
      <c r="E9" s="121">
        <v>0</v>
      </c>
    </row>
    <row r="10" spans="1:5" ht="24" customHeight="1">
      <c r="A10" s="118" t="s">
        <v>133</v>
      </c>
      <c r="B10" s="119" t="s">
        <v>134</v>
      </c>
      <c r="C10" s="20">
        <f t="shared" si="0"/>
        <v>184719</v>
      </c>
      <c r="D10" s="123">
        <v>184719</v>
      </c>
      <c r="E10" s="121">
        <v>0</v>
      </c>
    </row>
    <row r="11" spans="1:5" ht="24" customHeight="1">
      <c r="A11" s="118" t="s">
        <v>135</v>
      </c>
      <c r="B11" s="119" t="s">
        <v>136</v>
      </c>
      <c r="C11" s="20">
        <f t="shared" si="0"/>
        <v>220611</v>
      </c>
      <c r="D11" s="123">
        <v>220611</v>
      </c>
      <c r="E11" s="121">
        <v>0</v>
      </c>
    </row>
    <row r="12" spans="1:5" ht="24" customHeight="1">
      <c r="A12" s="118" t="s">
        <v>137</v>
      </c>
      <c r="B12" s="119" t="s">
        <v>138</v>
      </c>
      <c r="C12" s="20">
        <f t="shared" si="0"/>
        <v>5348.52</v>
      </c>
      <c r="D12" s="123">
        <v>5348.52</v>
      </c>
      <c r="E12" s="121">
        <v>0</v>
      </c>
    </row>
    <row r="13" spans="1:5" ht="24" customHeight="1">
      <c r="A13" s="118" t="s">
        <v>139</v>
      </c>
      <c r="B13" s="119" t="s">
        <v>140</v>
      </c>
      <c r="C13" s="20">
        <f t="shared" si="0"/>
        <v>197271.43</v>
      </c>
      <c r="D13" s="123">
        <v>197271.43</v>
      </c>
      <c r="E13" s="121">
        <v>0</v>
      </c>
    </row>
    <row r="14" spans="1:5" ht="24" customHeight="1">
      <c r="A14" s="118" t="s">
        <v>141</v>
      </c>
      <c r="B14" s="119" t="s">
        <v>142</v>
      </c>
      <c r="C14" s="20">
        <f t="shared" si="0"/>
        <v>108499.29</v>
      </c>
      <c r="D14" s="124">
        <v>108499.29</v>
      </c>
      <c r="E14" s="121">
        <v>0</v>
      </c>
    </row>
    <row r="15" spans="1:5" ht="24" customHeight="1">
      <c r="A15" s="118" t="s">
        <v>143</v>
      </c>
      <c r="B15" s="119" t="s">
        <v>144</v>
      </c>
      <c r="C15" s="20">
        <f t="shared" si="0"/>
        <v>14497.98</v>
      </c>
      <c r="D15" s="121">
        <v>14497.98</v>
      </c>
      <c r="E15" s="121">
        <v>0</v>
      </c>
    </row>
    <row r="16" spans="1:5" ht="24" customHeight="1">
      <c r="A16" s="118" t="s">
        <v>145</v>
      </c>
      <c r="B16" s="119" t="s">
        <v>146</v>
      </c>
      <c r="C16" s="20">
        <f t="shared" si="0"/>
        <v>7700</v>
      </c>
      <c r="D16" s="121">
        <v>7700</v>
      </c>
      <c r="E16" s="121">
        <v>0</v>
      </c>
    </row>
    <row r="17" spans="1:5" ht="24" customHeight="1">
      <c r="A17" s="118" t="s">
        <v>147</v>
      </c>
      <c r="B17" s="119" t="s">
        <v>98</v>
      </c>
      <c r="C17" s="20">
        <f t="shared" si="0"/>
        <v>159652.45</v>
      </c>
      <c r="D17" s="123">
        <v>159652.45</v>
      </c>
      <c r="E17" s="121">
        <v>0</v>
      </c>
    </row>
    <row r="18" spans="1:5" ht="24" customHeight="1">
      <c r="A18" s="125" t="s">
        <v>148</v>
      </c>
      <c r="B18" s="126" t="s">
        <v>149</v>
      </c>
      <c r="C18" s="127">
        <f>SUM(C19:C29)</f>
        <v>235099.55</v>
      </c>
      <c r="D18" s="128">
        <v>0</v>
      </c>
      <c r="E18" s="128">
        <f>SUM(E19:E29)</f>
        <v>235099.55</v>
      </c>
    </row>
    <row r="19" spans="1:5" ht="24" customHeight="1">
      <c r="A19" s="118" t="s">
        <v>150</v>
      </c>
      <c r="B19" s="119" t="s">
        <v>151</v>
      </c>
      <c r="C19" s="129">
        <f>E19</f>
        <v>24000</v>
      </c>
      <c r="D19" s="130">
        <v>0</v>
      </c>
      <c r="E19" s="131">
        <v>24000</v>
      </c>
    </row>
    <row r="20" spans="1:5" ht="24" customHeight="1">
      <c r="A20" s="118" t="s">
        <v>152</v>
      </c>
      <c r="B20" s="119" t="s">
        <v>153</v>
      </c>
      <c r="C20" s="129">
        <f aca="true" t="shared" si="1" ref="C20:C30">E20</f>
        <v>19000</v>
      </c>
      <c r="D20" s="130">
        <v>0</v>
      </c>
      <c r="E20" s="131">
        <v>19000</v>
      </c>
    </row>
    <row r="21" spans="1:5" ht="24" customHeight="1">
      <c r="A21" s="118" t="s">
        <v>154</v>
      </c>
      <c r="B21" s="119" t="s">
        <v>155</v>
      </c>
      <c r="C21" s="129">
        <f t="shared" si="1"/>
        <v>10000</v>
      </c>
      <c r="D21" s="130">
        <v>0</v>
      </c>
      <c r="E21" s="131">
        <v>10000</v>
      </c>
    </row>
    <row r="22" spans="1:5" ht="24" customHeight="1">
      <c r="A22" s="118" t="s">
        <v>156</v>
      </c>
      <c r="B22" s="119" t="s">
        <v>157</v>
      </c>
      <c r="C22" s="129">
        <f t="shared" si="1"/>
        <v>20000</v>
      </c>
      <c r="D22" s="130">
        <v>0</v>
      </c>
      <c r="E22" s="131">
        <v>20000</v>
      </c>
    </row>
    <row r="23" spans="1:5" ht="24" customHeight="1">
      <c r="A23" s="118" t="s">
        <v>158</v>
      </c>
      <c r="B23" s="119" t="s">
        <v>159</v>
      </c>
      <c r="C23" s="129">
        <f t="shared" si="1"/>
        <v>7000</v>
      </c>
      <c r="D23" s="130">
        <v>0</v>
      </c>
      <c r="E23" s="131">
        <v>7000</v>
      </c>
    </row>
    <row r="24" spans="1:5" ht="24" customHeight="1">
      <c r="A24" s="118" t="s">
        <v>160</v>
      </c>
      <c r="B24" s="119" t="s">
        <v>161</v>
      </c>
      <c r="C24" s="129">
        <f t="shared" si="1"/>
        <v>29465</v>
      </c>
      <c r="D24" s="130">
        <v>0</v>
      </c>
      <c r="E24" s="131">
        <v>29465</v>
      </c>
    </row>
    <row r="25" spans="1:5" ht="24" customHeight="1">
      <c r="A25" s="118" t="s">
        <v>162</v>
      </c>
      <c r="B25" s="119" t="s">
        <v>163</v>
      </c>
      <c r="C25" s="129">
        <f t="shared" si="1"/>
        <v>23000</v>
      </c>
      <c r="D25" s="130">
        <v>0</v>
      </c>
      <c r="E25" s="131">
        <v>23000</v>
      </c>
    </row>
    <row r="26" spans="1:5" ht="24" customHeight="1">
      <c r="A26" s="118" t="s">
        <v>164</v>
      </c>
      <c r="B26" s="119" t="s">
        <v>165</v>
      </c>
      <c r="C26" s="20">
        <f t="shared" si="1"/>
        <v>5000</v>
      </c>
      <c r="D26" s="132">
        <v>0</v>
      </c>
      <c r="E26" s="131">
        <v>5000</v>
      </c>
    </row>
    <row r="27" spans="1:5" ht="24" customHeight="1">
      <c r="A27" s="118" t="s">
        <v>166</v>
      </c>
      <c r="B27" s="119" t="s">
        <v>167</v>
      </c>
      <c r="C27" s="20">
        <f t="shared" si="1"/>
        <v>24114.55</v>
      </c>
      <c r="D27" s="132">
        <v>0</v>
      </c>
      <c r="E27" s="131">
        <v>24114.55</v>
      </c>
    </row>
    <row r="28" spans="1:5" ht="24" customHeight="1">
      <c r="A28" s="118" t="s">
        <v>168</v>
      </c>
      <c r="B28" s="119" t="s">
        <v>169</v>
      </c>
      <c r="C28" s="20">
        <f t="shared" si="1"/>
        <v>70120</v>
      </c>
      <c r="D28" s="132">
        <v>0</v>
      </c>
      <c r="E28" s="131">
        <v>70120</v>
      </c>
    </row>
    <row r="29" spans="1:5" ht="24" customHeight="1">
      <c r="A29" s="118" t="s">
        <v>170</v>
      </c>
      <c r="B29" s="119" t="s">
        <v>171</v>
      </c>
      <c r="C29" s="20">
        <f t="shared" si="1"/>
        <v>3400</v>
      </c>
      <c r="D29" s="132">
        <v>0</v>
      </c>
      <c r="E29" s="131">
        <v>3400</v>
      </c>
    </row>
    <row r="30" spans="1:5" ht="24" customHeight="1">
      <c r="A30" s="133" t="s">
        <v>172</v>
      </c>
      <c r="B30" s="134" t="s">
        <v>173</v>
      </c>
      <c r="C30" s="135">
        <f>D30</f>
        <v>2650</v>
      </c>
      <c r="D30" s="136">
        <f>D31</f>
        <v>2650</v>
      </c>
      <c r="E30" s="132">
        <v>0</v>
      </c>
    </row>
    <row r="31" spans="1:5" ht="24" customHeight="1">
      <c r="A31" s="118" t="s">
        <v>174</v>
      </c>
      <c r="B31" s="119" t="s">
        <v>175</v>
      </c>
      <c r="C31" s="132">
        <f>D31</f>
        <v>2650</v>
      </c>
      <c r="D31" s="131">
        <v>2650</v>
      </c>
      <c r="E31" s="132">
        <v>0</v>
      </c>
    </row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</sheetData>
  <sheetProtection/>
  <mergeCells count="4">
    <mergeCell ref="A1:E1"/>
    <mergeCell ref="A2:B2"/>
    <mergeCell ref="A3:B3"/>
    <mergeCell ref="C3:E3"/>
  </mergeCells>
  <printOptions horizontalCentered="1"/>
  <pageMargins left="0.5902777777777778" right="0.5902777777777778" top="0.9840277777777777" bottom="0.5902777777777778" header="0.5111111111111111" footer="0.3145833333333333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8"/>
  <sheetViews>
    <sheetView workbookViewId="0" topLeftCell="A1">
      <selection activeCell="L8" sqref="L8"/>
    </sheetView>
  </sheetViews>
  <sheetFormatPr defaultColWidth="9.140625" defaultRowHeight="12.75" customHeight="1"/>
  <cols>
    <col min="1" max="1" width="15.7109375" style="1" customWidth="1"/>
    <col min="2" max="2" width="7.421875" style="1" customWidth="1"/>
    <col min="3" max="3" width="5.00390625" style="1" customWidth="1"/>
    <col min="4" max="4" width="6.57421875" style="1" customWidth="1"/>
    <col min="5" max="5" width="6.28125" style="1" customWidth="1"/>
    <col min="6" max="6" width="5.8515625" style="1" customWidth="1"/>
    <col min="7" max="7" width="7.140625" style="1" customWidth="1"/>
    <col min="8" max="8" width="7.57421875" style="1" customWidth="1"/>
    <col min="9" max="9" width="5.00390625" style="1" customWidth="1"/>
    <col min="10" max="10" width="7.00390625" style="1" customWidth="1"/>
    <col min="11" max="11" width="6.00390625" style="1" customWidth="1"/>
    <col min="12" max="12" width="6.8515625" style="1" customWidth="1"/>
    <col min="13" max="13" width="8.8515625" style="1" customWidth="1"/>
    <col min="14" max="14" width="5.28125" style="1" customWidth="1"/>
    <col min="15" max="15" width="5.7109375" style="1" customWidth="1"/>
    <col min="16" max="16" width="7.8515625" style="1" customWidth="1"/>
    <col min="17" max="17" width="7.140625" style="1" customWidth="1"/>
    <col min="18" max="19" width="6.7109375" style="1" customWidth="1"/>
    <col min="20" max="20" width="9.140625" style="1" customWidth="1"/>
  </cols>
  <sheetData>
    <row r="1" spans="1:19" s="1" customFormat="1" ht="25.5">
      <c r="A1" s="102" t="s">
        <v>176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19" s="1" customFormat="1" ht="21.75" customHeight="1">
      <c r="A2" s="103" t="s">
        <v>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19" s="1" customFormat="1" ht="20.25" customHeight="1">
      <c r="A3" s="79" t="s">
        <v>177</v>
      </c>
      <c r="B3" s="79" t="s">
        <v>178</v>
      </c>
      <c r="C3" s="79"/>
      <c r="D3" s="79"/>
      <c r="E3" s="79"/>
      <c r="F3" s="79"/>
      <c r="G3" s="79"/>
      <c r="H3" s="79" t="s">
        <v>110</v>
      </c>
      <c r="I3" s="79"/>
      <c r="J3" s="79"/>
      <c r="K3" s="79"/>
      <c r="L3" s="79"/>
      <c r="M3" s="79"/>
      <c r="N3" s="79" t="s">
        <v>111</v>
      </c>
      <c r="O3" s="79"/>
      <c r="P3" s="79"/>
      <c r="Q3" s="79"/>
      <c r="R3" s="79"/>
      <c r="S3" s="79"/>
    </row>
    <row r="4" spans="1:19" s="1" customFormat="1" ht="21.75" customHeight="1">
      <c r="A4" s="79"/>
      <c r="B4" s="79" t="s">
        <v>63</v>
      </c>
      <c r="C4" s="79" t="s">
        <v>179</v>
      </c>
      <c r="D4" s="79" t="s">
        <v>180</v>
      </c>
      <c r="E4" s="79"/>
      <c r="F4" s="79"/>
      <c r="G4" s="79" t="s">
        <v>181</v>
      </c>
      <c r="H4" s="79" t="s">
        <v>63</v>
      </c>
      <c r="I4" s="79" t="s">
        <v>179</v>
      </c>
      <c r="J4" s="79" t="s">
        <v>180</v>
      </c>
      <c r="K4" s="79"/>
      <c r="L4" s="79"/>
      <c r="M4" s="79" t="s">
        <v>182</v>
      </c>
      <c r="N4" s="79" t="s">
        <v>63</v>
      </c>
      <c r="O4" s="79" t="s">
        <v>179</v>
      </c>
      <c r="P4" s="79" t="s">
        <v>180</v>
      </c>
      <c r="Q4" s="79"/>
      <c r="R4" s="79"/>
      <c r="S4" s="79" t="s">
        <v>182</v>
      </c>
    </row>
    <row r="5" spans="1:19" s="1" customFormat="1" ht="33.75" customHeight="1">
      <c r="A5" s="79"/>
      <c r="B5" s="104"/>
      <c r="C5" s="79"/>
      <c r="D5" s="79" t="s">
        <v>12</v>
      </c>
      <c r="E5" s="79" t="s">
        <v>183</v>
      </c>
      <c r="F5" s="79" t="s">
        <v>184</v>
      </c>
      <c r="G5" s="79"/>
      <c r="H5" s="104"/>
      <c r="I5" s="79"/>
      <c r="J5" s="79" t="s">
        <v>12</v>
      </c>
      <c r="K5" s="79" t="s">
        <v>185</v>
      </c>
      <c r="L5" s="79" t="s">
        <v>184</v>
      </c>
      <c r="M5" s="79"/>
      <c r="N5" s="104"/>
      <c r="O5" s="79"/>
      <c r="P5" s="79" t="s">
        <v>12</v>
      </c>
      <c r="Q5" s="79" t="s">
        <v>185</v>
      </c>
      <c r="R5" s="79" t="s">
        <v>184</v>
      </c>
      <c r="S5" s="79"/>
    </row>
    <row r="6" spans="1:19" s="44" customFormat="1" ht="20.25" customHeight="1">
      <c r="A6" s="105" t="s">
        <v>62</v>
      </c>
      <c r="B6" s="105">
        <v>1</v>
      </c>
      <c r="C6" s="105">
        <v>2</v>
      </c>
      <c r="D6" s="105">
        <v>3</v>
      </c>
      <c r="E6" s="105">
        <v>4</v>
      </c>
      <c r="F6" s="105">
        <v>5</v>
      </c>
      <c r="G6" s="105">
        <v>6</v>
      </c>
      <c r="H6" s="105">
        <v>7</v>
      </c>
      <c r="I6" s="105">
        <v>8</v>
      </c>
      <c r="J6" s="105">
        <v>9</v>
      </c>
      <c r="K6" s="105">
        <v>10</v>
      </c>
      <c r="L6" s="105">
        <v>11</v>
      </c>
      <c r="M6" s="105">
        <v>12</v>
      </c>
      <c r="N6" s="105">
        <v>13</v>
      </c>
      <c r="O6" s="105">
        <v>14</v>
      </c>
      <c r="P6" s="105">
        <v>15</v>
      </c>
      <c r="Q6" s="105">
        <v>16</v>
      </c>
      <c r="R6" s="105">
        <v>17</v>
      </c>
      <c r="S6" s="105">
        <v>18</v>
      </c>
    </row>
    <row r="7" spans="1:22" s="1" customFormat="1" ht="21.75" customHeight="1">
      <c r="A7" s="106" t="s">
        <v>120</v>
      </c>
      <c r="B7" s="107">
        <v>3000</v>
      </c>
      <c r="C7" s="107">
        <v>0</v>
      </c>
      <c r="D7" s="107">
        <v>0</v>
      </c>
      <c r="E7" s="107">
        <v>0</v>
      </c>
      <c r="F7" s="107">
        <v>0</v>
      </c>
      <c r="G7" s="107">
        <v>3000</v>
      </c>
      <c r="H7" s="108">
        <f>M7</f>
        <v>0</v>
      </c>
      <c r="I7" s="111">
        <v>0</v>
      </c>
      <c r="J7" s="107">
        <v>0</v>
      </c>
      <c r="K7" s="107">
        <v>0</v>
      </c>
      <c r="L7" s="107">
        <v>0</v>
      </c>
      <c r="M7" s="108">
        <v>0</v>
      </c>
      <c r="N7" s="107">
        <v>0</v>
      </c>
      <c r="O7" s="107">
        <v>0</v>
      </c>
      <c r="P7" s="107">
        <v>0</v>
      </c>
      <c r="Q7" s="107">
        <v>0</v>
      </c>
      <c r="R7" s="107">
        <v>0</v>
      </c>
      <c r="S7" s="107">
        <v>0</v>
      </c>
      <c r="T7" s="4"/>
      <c r="U7" s="4"/>
      <c r="V7" s="4"/>
    </row>
    <row r="8" spans="1:19" ht="24" customHeight="1">
      <c r="A8" s="109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</row>
    <row r="9" spans="1:19" ht="24" customHeight="1">
      <c r="A9" s="109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</row>
    <row r="10" spans="1:19" ht="24" customHeight="1">
      <c r="A10" s="109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</row>
    <row r="11" spans="1:19" ht="24" customHeight="1">
      <c r="A11" s="109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</row>
    <row r="12" spans="1:19" ht="24" customHeight="1">
      <c r="A12" s="109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</row>
    <row r="13" spans="1:19" ht="24" customHeight="1">
      <c r="A13" s="109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</row>
    <row r="14" spans="1:19" ht="24" customHeight="1">
      <c r="A14" s="109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</row>
    <row r="15" spans="1:19" ht="24" customHeight="1">
      <c r="A15" s="109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</row>
    <row r="16" spans="1:19" ht="24" customHeight="1">
      <c r="A16" s="109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</row>
    <row r="17" spans="1:19" ht="24" customHeight="1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</row>
    <row r="18" spans="1:19" ht="24" customHeight="1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</row>
  </sheetData>
  <sheetProtection/>
  <mergeCells count="18">
    <mergeCell ref="A1:S1"/>
    <mergeCell ref="A2:S2"/>
    <mergeCell ref="B3:G3"/>
    <mergeCell ref="H3:M3"/>
    <mergeCell ref="N3:S3"/>
    <mergeCell ref="D4:F4"/>
    <mergeCell ref="J4:L4"/>
    <mergeCell ref="P4:R4"/>
    <mergeCell ref="A3:A5"/>
    <mergeCell ref="B4:B5"/>
    <mergeCell ref="C4:C5"/>
    <mergeCell ref="G4:G5"/>
    <mergeCell ref="H4:H5"/>
    <mergeCell ref="I4:I5"/>
    <mergeCell ref="M4:M5"/>
    <mergeCell ref="N4:N5"/>
    <mergeCell ref="O4:O5"/>
    <mergeCell ref="S4:S5"/>
  </mergeCells>
  <printOptions horizontalCentered="1"/>
  <pageMargins left="0.3541666666666667" right="0.3541666666666667" top="0.9840277777777777" bottom="0.7875" header="0.5111111111111111" footer="0.3145833333333333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H11" sqref="H11"/>
    </sheetView>
  </sheetViews>
  <sheetFormatPr defaultColWidth="9.140625" defaultRowHeight="12.75" customHeight="1"/>
  <cols>
    <col min="1" max="1" width="9.7109375" style="1" customWidth="1"/>
    <col min="2" max="2" width="18.8515625" style="1" customWidth="1"/>
    <col min="3" max="3" width="12.140625" style="1" customWidth="1"/>
    <col min="4" max="4" width="13.28125" style="1" customWidth="1"/>
    <col min="5" max="5" width="12.7109375" style="1" customWidth="1"/>
    <col min="6" max="6" width="13.421875" style="1" customWidth="1"/>
    <col min="7" max="7" width="11.57421875" style="1" customWidth="1"/>
    <col min="8" max="8" width="10.28125" style="1" customWidth="1"/>
    <col min="9" max="9" width="12.8515625" style="1" customWidth="1"/>
    <col min="10" max="10" width="12.28125" style="1" customWidth="1"/>
    <col min="11" max="11" width="9.140625" style="1" customWidth="1"/>
  </cols>
  <sheetData>
    <row r="1" spans="1:10" s="1" customFormat="1" ht="51.75" customHeight="1">
      <c r="A1" s="9" t="s">
        <v>186</v>
      </c>
      <c r="B1" s="9"/>
      <c r="C1" s="9"/>
      <c r="D1" s="9"/>
      <c r="E1" s="9"/>
      <c r="F1" s="9"/>
      <c r="G1" s="9"/>
      <c r="H1" s="9"/>
      <c r="I1" s="9"/>
      <c r="J1" s="9"/>
    </row>
    <row r="2" spans="1:10" s="1" customFormat="1" ht="14.25" customHeight="1">
      <c r="A2" s="10" t="s">
        <v>1</v>
      </c>
      <c r="J2" s="96" t="s">
        <v>2</v>
      </c>
    </row>
    <row r="3" spans="1:10" s="1" customFormat="1" ht="25.5" customHeight="1">
      <c r="A3" s="12" t="s">
        <v>50</v>
      </c>
      <c r="B3" s="12"/>
      <c r="C3" s="12" t="s">
        <v>187</v>
      </c>
      <c r="D3" s="12" t="s">
        <v>111</v>
      </c>
      <c r="E3" s="12"/>
      <c r="F3" s="12"/>
      <c r="G3" s="12"/>
      <c r="H3" s="12"/>
      <c r="I3" s="12" t="s">
        <v>188</v>
      </c>
      <c r="J3" s="97"/>
    </row>
    <row r="4" spans="1:10" s="1" customFormat="1" ht="15" customHeight="1">
      <c r="A4" s="12" t="s">
        <v>189</v>
      </c>
      <c r="B4" s="12" t="s">
        <v>118</v>
      </c>
      <c r="C4" s="12"/>
      <c r="D4" s="12" t="s">
        <v>12</v>
      </c>
      <c r="E4" s="12" t="s">
        <v>113</v>
      </c>
      <c r="F4" s="12"/>
      <c r="G4" s="12"/>
      <c r="H4" s="12" t="s">
        <v>114</v>
      </c>
      <c r="I4" s="12" t="s">
        <v>115</v>
      </c>
      <c r="J4" s="97" t="s">
        <v>116</v>
      </c>
    </row>
    <row r="5" spans="1:10" s="1" customFormat="1" ht="23.25" customHeight="1">
      <c r="A5" s="12"/>
      <c r="B5" s="12"/>
      <c r="C5" s="12"/>
      <c r="D5" s="12"/>
      <c r="E5" s="12" t="s">
        <v>12</v>
      </c>
      <c r="F5" s="12" t="s">
        <v>190</v>
      </c>
      <c r="G5" s="12" t="s">
        <v>191</v>
      </c>
      <c r="H5" s="12"/>
      <c r="I5" s="12"/>
      <c r="J5" s="97"/>
    </row>
    <row r="6" spans="1:10" s="1" customFormat="1" ht="20.25" customHeight="1">
      <c r="A6" s="13" t="s">
        <v>62</v>
      </c>
      <c r="B6" s="13" t="s">
        <v>62</v>
      </c>
      <c r="C6" s="13">
        <v>1</v>
      </c>
      <c r="D6" s="13">
        <v>2</v>
      </c>
      <c r="E6" s="13">
        <v>3</v>
      </c>
      <c r="F6" s="13">
        <v>4</v>
      </c>
      <c r="G6" s="13">
        <v>5</v>
      </c>
      <c r="H6" s="13">
        <v>6</v>
      </c>
      <c r="I6" s="13">
        <v>7</v>
      </c>
      <c r="J6" s="13">
        <v>8</v>
      </c>
    </row>
    <row r="7" spans="1:10" s="44" customFormat="1" ht="20.25" customHeight="1">
      <c r="A7" s="83">
        <v>229</v>
      </c>
      <c r="B7" s="83" t="s">
        <v>102</v>
      </c>
      <c r="C7" s="84">
        <f>C8</f>
        <v>1768709.92</v>
      </c>
      <c r="D7" s="84">
        <f>E7+H7</f>
        <v>4188600</v>
      </c>
      <c r="E7" s="84">
        <f>F7+G7</f>
        <v>0</v>
      </c>
      <c r="F7" s="84">
        <v>0</v>
      </c>
      <c r="G7" s="84">
        <v>0</v>
      </c>
      <c r="H7" s="84">
        <f>H8</f>
        <v>4188600</v>
      </c>
      <c r="I7" s="84">
        <f>D7-C7</f>
        <v>2419890.08</v>
      </c>
      <c r="J7" s="98">
        <f>D7/C7-1</f>
        <v>1.36816673703057</v>
      </c>
    </row>
    <row r="8" spans="1:11" s="7" customFormat="1" ht="24" customHeight="1">
      <c r="A8" s="85">
        <v>22960</v>
      </c>
      <c r="B8" s="86" t="s">
        <v>103</v>
      </c>
      <c r="C8" s="87">
        <f>C9+C10</f>
        <v>1768709.92</v>
      </c>
      <c r="D8" s="87">
        <f>H8</f>
        <v>4188600</v>
      </c>
      <c r="E8" s="87">
        <v>0</v>
      </c>
      <c r="F8" s="87">
        <v>0</v>
      </c>
      <c r="G8" s="87">
        <v>0</v>
      </c>
      <c r="H8" s="87">
        <f>H9+H10</f>
        <v>4188600</v>
      </c>
      <c r="I8" s="87">
        <f>D8-C8</f>
        <v>2419890.08</v>
      </c>
      <c r="J8" s="98">
        <f>D8/C8-1</f>
        <v>1.36816673703057</v>
      </c>
      <c r="K8" s="44"/>
    </row>
    <row r="9" spans="1:11" s="7" customFormat="1" ht="24" customHeight="1">
      <c r="A9" s="88">
        <v>2296003</v>
      </c>
      <c r="B9" s="89" t="s">
        <v>105</v>
      </c>
      <c r="C9" s="90">
        <v>1768709.92</v>
      </c>
      <c r="D9" s="90">
        <f>H9</f>
        <v>3950000</v>
      </c>
      <c r="E9" s="90">
        <v>0</v>
      </c>
      <c r="F9" s="90">
        <v>0</v>
      </c>
      <c r="G9" s="90">
        <v>0</v>
      </c>
      <c r="H9" s="90">
        <v>3950000</v>
      </c>
      <c r="I9" s="90">
        <f>D9-C9</f>
        <v>2181290.08</v>
      </c>
      <c r="J9" s="99">
        <f>D9/C9-1</f>
        <v>1.2332661536720506</v>
      </c>
      <c r="K9" s="44"/>
    </row>
    <row r="10" spans="1:12" ht="24" customHeight="1">
      <c r="A10" s="91">
        <v>2296099</v>
      </c>
      <c r="B10" s="92" t="s">
        <v>107</v>
      </c>
      <c r="C10" s="93">
        <v>0</v>
      </c>
      <c r="D10" s="93">
        <f>H10</f>
        <v>238600</v>
      </c>
      <c r="E10" s="93">
        <v>0</v>
      </c>
      <c r="F10" s="93">
        <v>0</v>
      </c>
      <c r="G10" s="93">
        <v>0</v>
      </c>
      <c r="H10" s="93">
        <v>238600</v>
      </c>
      <c r="I10" s="93">
        <f>D10-C10</f>
        <v>238600</v>
      </c>
      <c r="J10" s="98"/>
      <c r="L10" s="100"/>
    </row>
    <row r="11" spans="1:10" ht="24" customHeight="1">
      <c r="A11" s="94"/>
      <c r="B11" s="94"/>
      <c r="C11" s="95"/>
      <c r="D11" s="95"/>
      <c r="E11" s="95"/>
      <c r="F11" s="95"/>
      <c r="G11" s="95"/>
      <c r="H11" s="95"/>
      <c r="I11" s="95"/>
      <c r="J11" s="101"/>
    </row>
    <row r="12" spans="1:10" ht="24" customHeight="1">
      <c r="A12" s="94"/>
      <c r="B12" s="94"/>
      <c r="C12" s="95"/>
      <c r="D12" s="95"/>
      <c r="E12" s="95"/>
      <c r="F12" s="95"/>
      <c r="G12" s="95"/>
      <c r="H12" s="95"/>
      <c r="I12" s="95"/>
      <c r="J12" s="101"/>
    </row>
    <row r="13" spans="1:13" ht="24" customHeight="1">
      <c r="A13" s="94"/>
      <c r="B13" s="94"/>
      <c r="C13" s="95"/>
      <c r="D13" s="95"/>
      <c r="E13" s="95"/>
      <c r="F13" s="95"/>
      <c r="G13" s="95"/>
      <c r="H13" s="95"/>
      <c r="I13" s="95"/>
      <c r="J13" s="101"/>
      <c r="M13" t="s">
        <v>192</v>
      </c>
    </row>
    <row r="14" spans="1:10" ht="24" customHeight="1">
      <c r="A14" s="94"/>
      <c r="B14" s="94"/>
      <c r="C14" s="95"/>
      <c r="D14" s="95"/>
      <c r="E14" s="95"/>
      <c r="F14" s="95"/>
      <c r="G14" s="95"/>
      <c r="H14" s="95"/>
      <c r="I14" s="95"/>
      <c r="J14" s="101"/>
    </row>
    <row r="15" spans="1:10" ht="24" customHeight="1">
      <c r="A15" s="94"/>
      <c r="B15" s="94"/>
      <c r="C15" s="95"/>
      <c r="D15" s="95"/>
      <c r="E15" s="95"/>
      <c r="F15" s="95"/>
      <c r="G15" s="95"/>
      <c r="H15" s="95"/>
      <c r="I15" s="95"/>
      <c r="J15" s="101"/>
    </row>
    <row r="16" spans="1:10" ht="24" customHeight="1">
      <c r="A16" s="94"/>
      <c r="B16" s="94"/>
      <c r="C16" s="95"/>
      <c r="D16" s="95"/>
      <c r="E16" s="95"/>
      <c r="F16" s="95"/>
      <c r="G16" s="95"/>
      <c r="H16" s="95"/>
      <c r="I16" s="95"/>
      <c r="J16" s="101"/>
    </row>
    <row r="17" spans="1:10" ht="24" customHeight="1">
      <c r="A17" s="94"/>
      <c r="B17" s="94"/>
      <c r="C17" s="95"/>
      <c r="D17" s="95"/>
      <c r="E17" s="95"/>
      <c r="F17" s="95"/>
      <c r="G17" s="95"/>
      <c r="H17" s="95"/>
      <c r="I17" s="95"/>
      <c r="J17" s="101"/>
    </row>
    <row r="18" spans="1:10" ht="24" customHeight="1">
      <c r="A18" s="94"/>
      <c r="B18" s="94"/>
      <c r="C18" s="95"/>
      <c r="D18" s="95"/>
      <c r="E18" s="95"/>
      <c r="F18" s="95"/>
      <c r="G18" s="95"/>
      <c r="H18" s="95"/>
      <c r="I18" s="95"/>
      <c r="J18" s="101"/>
    </row>
    <row r="19" spans="1:10" ht="24" customHeight="1">
      <c r="A19" s="94"/>
      <c r="B19" s="94"/>
      <c r="C19" s="95"/>
      <c r="D19" s="95"/>
      <c r="E19" s="95"/>
      <c r="F19" s="95"/>
      <c r="G19" s="95"/>
      <c r="H19" s="95"/>
      <c r="I19" s="95"/>
      <c r="J19" s="101"/>
    </row>
    <row r="20" spans="1:10" ht="24" customHeight="1">
      <c r="A20" s="94"/>
      <c r="B20" s="94"/>
      <c r="C20" s="95"/>
      <c r="D20" s="95"/>
      <c r="E20" s="95"/>
      <c r="F20" s="95"/>
      <c r="G20" s="95"/>
      <c r="H20" s="95"/>
      <c r="I20" s="95"/>
      <c r="J20" s="101"/>
    </row>
  </sheetData>
  <sheetProtection/>
  <mergeCells count="13">
    <mergeCell ref="A1:J1"/>
    <mergeCell ref="A2:D2"/>
    <mergeCell ref="A3:B3"/>
    <mergeCell ref="D3:H3"/>
    <mergeCell ref="I3:J3"/>
    <mergeCell ref="E4:G4"/>
    <mergeCell ref="A4:A5"/>
    <mergeCell ref="B4:B5"/>
    <mergeCell ref="C3:C5"/>
    <mergeCell ref="D4:D5"/>
    <mergeCell ref="H4:H5"/>
    <mergeCell ref="I4:I5"/>
    <mergeCell ref="J4:J5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8">
      <selection activeCell="D11" sqref="D11"/>
    </sheetView>
  </sheetViews>
  <sheetFormatPr defaultColWidth="9.140625" defaultRowHeight="12.75" customHeight="1"/>
  <cols>
    <col min="1" max="1" width="41.00390625" style="1" customWidth="1"/>
    <col min="2" max="2" width="19.57421875" style="1" customWidth="1"/>
    <col min="3" max="3" width="41.00390625" style="1" customWidth="1"/>
    <col min="4" max="4" width="21.8515625" style="1" customWidth="1"/>
    <col min="5" max="5" width="9.140625" style="1" customWidth="1"/>
  </cols>
  <sheetData>
    <row r="1" spans="1:4" s="1" customFormat="1" ht="27.75" customHeight="1">
      <c r="A1" s="66" t="s">
        <v>193</v>
      </c>
      <c r="B1" s="66"/>
      <c r="C1" s="66"/>
      <c r="D1" s="66"/>
    </row>
    <row r="2" spans="1:4" s="1" customFormat="1" ht="18.75" customHeight="1">
      <c r="A2" s="67" t="s">
        <v>1</v>
      </c>
      <c r="B2" s="67"/>
      <c r="C2" s="68">
        <v>0</v>
      </c>
      <c r="D2" s="69" t="s">
        <v>2</v>
      </c>
    </row>
    <row r="3" spans="1:4" s="1" customFormat="1" ht="19.5" customHeight="1">
      <c r="A3" s="70" t="s">
        <v>194</v>
      </c>
      <c r="B3" s="70"/>
      <c r="C3" s="70" t="s">
        <v>195</v>
      </c>
      <c r="D3" s="70"/>
    </row>
    <row r="4" spans="1:4" s="1" customFormat="1" ht="15" customHeight="1">
      <c r="A4" s="70" t="s">
        <v>196</v>
      </c>
      <c r="B4" s="70" t="s">
        <v>6</v>
      </c>
      <c r="C4" s="70" t="s">
        <v>196</v>
      </c>
      <c r="D4" s="70" t="s">
        <v>6</v>
      </c>
    </row>
    <row r="5" spans="1:4" s="1" customFormat="1" ht="24" customHeight="1">
      <c r="A5" s="71" t="s">
        <v>197</v>
      </c>
      <c r="B5" s="72">
        <f>B6+B7</f>
        <v>6804368.220000001</v>
      </c>
      <c r="C5" s="71" t="s">
        <v>198</v>
      </c>
      <c r="D5" s="73">
        <f>D6</f>
        <v>1383051</v>
      </c>
    </row>
    <row r="6" spans="1:4" s="1" customFormat="1" ht="24" customHeight="1">
      <c r="A6" s="71" t="s">
        <v>199</v>
      </c>
      <c r="B6" s="72">
        <v>2615768.22</v>
      </c>
      <c r="C6" s="74" t="s">
        <v>200</v>
      </c>
      <c r="D6" s="73">
        <v>1383051</v>
      </c>
    </row>
    <row r="7" spans="1:4" s="1" customFormat="1" ht="24" customHeight="1">
      <c r="A7" s="71" t="s">
        <v>201</v>
      </c>
      <c r="B7" s="75">
        <v>4188600</v>
      </c>
      <c r="C7" s="74" t="s">
        <v>202</v>
      </c>
      <c r="D7" s="73">
        <v>0</v>
      </c>
    </row>
    <row r="8" spans="1:4" s="1" customFormat="1" ht="24" customHeight="1">
      <c r="A8" s="71" t="s">
        <v>203</v>
      </c>
      <c r="B8" s="73">
        <v>0</v>
      </c>
      <c r="C8" s="71" t="s">
        <v>204</v>
      </c>
      <c r="D8" s="73">
        <f>D9</f>
        <v>1232717.12</v>
      </c>
    </row>
    <row r="9" spans="1:4" s="1" customFormat="1" ht="24" customHeight="1">
      <c r="A9" s="71" t="s">
        <v>205</v>
      </c>
      <c r="B9" s="73">
        <v>0</v>
      </c>
      <c r="C9" s="74" t="s">
        <v>200</v>
      </c>
      <c r="D9" s="73">
        <v>1232717.12</v>
      </c>
    </row>
    <row r="10" spans="1:4" s="1" customFormat="1" ht="24" customHeight="1">
      <c r="A10" s="71" t="s">
        <v>206</v>
      </c>
      <c r="B10" s="73">
        <v>0</v>
      </c>
      <c r="C10" s="74" t="s">
        <v>202</v>
      </c>
      <c r="D10" s="73">
        <v>0</v>
      </c>
    </row>
    <row r="11" spans="1:4" s="1" customFormat="1" ht="24" customHeight="1">
      <c r="A11" s="71" t="s">
        <v>207</v>
      </c>
      <c r="B11" s="73">
        <v>0</v>
      </c>
      <c r="C11" s="71" t="s">
        <v>208</v>
      </c>
      <c r="D11" s="73">
        <v>0</v>
      </c>
    </row>
    <row r="12" spans="1:4" s="1" customFormat="1" ht="24" customHeight="1">
      <c r="A12" s="71" t="s">
        <v>209</v>
      </c>
      <c r="B12" s="73">
        <v>0</v>
      </c>
      <c r="C12" s="71" t="s">
        <v>210</v>
      </c>
      <c r="D12" s="73">
        <v>0</v>
      </c>
    </row>
    <row r="13" spans="1:4" s="1" customFormat="1" ht="24" customHeight="1">
      <c r="A13" s="71" t="s">
        <v>211</v>
      </c>
      <c r="B13" s="73">
        <v>0</v>
      </c>
      <c r="C13" s="71" t="s">
        <v>212</v>
      </c>
      <c r="D13" s="73">
        <v>0</v>
      </c>
    </row>
    <row r="14" spans="1:4" s="1" customFormat="1" ht="24" customHeight="1">
      <c r="A14" s="71" t="s">
        <v>213</v>
      </c>
      <c r="B14" s="73">
        <v>0</v>
      </c>
      <c r="C14" s="71" t="s">
        <v>214</v>
      </c>
      <c r="D14" s="73">
        <v>0</v>
      </c>
    </row>
    <row r="15" spans="1:4" s="1" customFormat="1" ht="24" customHeight="1">
      <c r="A15" s="71" t="s">
        <v>215</v>
      </c>
      <c r="B15" s="73">
        <v>0</v>
      </c>
      <c r="C15" s="71" t="s">
        <v>216</v>
      </c>
      <c r="D15" s="73">
        <v>0</v>
      </c>
    </row>
    <row r="16" spans="1:4" s="1" customFormat="1" ht="24" customHeight="1">
      <c r="A16" s="71" t="s">
        <v>217</v>
      </c>
      <c r="B16" s="73">
        <v>0</v>
      </c>
      <c r="C16" s="71" t="s">
        <v>218</v>
      </c>
      <c r="D16" s="73">
        <v>4188600</v>
      </c>
    </row>
    <row r="17" spans="1:4" s="1" customFormat="1" ht="24" customHeight="1">
      <c r="A17" s="71" t="s">
        <v>219</v>
      </c>
      <c r="B17" s="73">
        <v>0</v>
      </c>
      <c r="C17" s="71"/>
      <c r="D17" s="76"/>
    </row>
    <row r="18" spans="1:4" s="1" customFormat="1" ht="24" customHeight="1">
      <c r="A18" s="74"/>
      <c r="B18" s="73"/>
      <c r="C18" s="71"/>
      <c r="D18" s="76"/>
    </row>
    <row r="19" spans="1:4" s="1" customFormat="1" ht="24" customHeight="1">
      <c r="A19" s="77" t="s">
        <v>220</v>
      </c>
      <c r="B19" s="78">
        <f>B5</f>
        <v>6804368.220000001</v>
      </c>
      <c r="C19" s="77" t="s">
        <v>221</v>
      </c>
      <c r="D19" s="78">
        <f>D5+D8+D11+D12+D13+D14+D15+D16</f>
        <v>6804368.12</v>
      </c>
    </row>
    <row r="20" spans="1:4" s="1" customFormat="1" ht="24" customHeight="1">
      <c r="A20" s="79"/>
      <c r="B20" s="80"/>
      <c r="C20" s="79"/>
      <c r="D20" s="80"/>
    </row>
    <row r="21" spans="1:4" s="1" customFormat="1" ht="24" customHeight="1">
      <c r="A21" s="71" t="s">
        <v>222</v>
      </c>
      <c r="B21" s="73">
        <f>B22+B25+B32</f>
        <v>36605606.05</v>
      </c>
      <c r="C21" s="71" t="s">
        <v>223</v>
      </c>
      <c r="D21" s="73">
        <f>D22+D25+D28+D31+D34+D35</f>
        <v>36605606.05</v>
      </c>
    </row>
    <row r="22" spans="1:4" s="1" customFormat="1" ht="24" customHeight="1">
      <c r="A22" s="71" t="s">
        <v>224</v>
      </c>
      <c r="B22" s="73">
        <f>B23+B24</f>
        <v>36605606.05</v>
      </c>
      <c r="C22" s="71" t="s">
        <v>224</v>
      </c>
      <c r="D22" s="81">
        <f>D23+D24</f>
        <v>36605606.05</v>
      </c>
    </row>
    <row r="23" spans="1:4" s="1" customFormat="1" ht="24" customHeight="1">
      <c r="A23" s="71" t="s">
        <v>225</v>
      </c>
      <c r="B23" s="81">
        <v>23966061.05</v>
      </c>
      <c r="C23" s="71" t="s">
        <v>225</v>
      </c>
      <c r="D23" s="81">
        <v>23966061.05</v>
      </c>
    </row>
    <row r="24" spans="1:4" s="1" customFormat="1" ht="24" customHeight="1">
      <c r="A24" s="71" t="s">
        <v>226</v>
      </c>
      <c r="B24" s="81">
        <v>12639545</v>
      </c>
      <c r="C24" s="71" t="s">
        <v>226</v>
      </c>
      <c r="D24" s="81">
        <v>12639545</v>
      </c>
    </row>
    <row r="25" spans="1:4" s="1" customFormat="1" ht="24" customHeight="1">
      <c r="A25" s="71" t="s">
        <v>227</v>
      </c>
      <c r="B25" s="73">
        <v>0</v>
      </c>
      <c r="C25" s="71" t="s">
        <v>228</v>
      </c>
      <c r="D25" s="81">
        <f>D26+D27</f>
        <v>0</v>
      </c>
    </row>
    <row r="26" spans="1:4" s="1" customFormat="1" ht="24" customHeight="1">
      <c r="A26" s="71" t="s">
        <v>229</v>
      </c>
      <c r="B26" s="73">
        <v>0</v>
      </c>
      <c r="C26" s="71" t="s">
        <v>225</v>
      </c>
      <c r="D26" s="81">
        <v>0</v>
      </c>
    </row>
    <row r="27" spans="1:4" s="1" customFormat="1" ht="24" customHeight="1">
      <c r="A27" s="71" t="s">
        <v>230</v>
      </c>
      <c r="B27" s="81">
        <v>0</v>
      </c>
      <c r="C27" s="71" t="s">
        <v>226</v>
      </c>
      <c r="D27" s="81">
        <v>0</v>
      </c>
    </row>
    <row r="28" spans="1:4" s="1" customFormat="1" ht="24" customHeight="1">
      <c r="A28" s="71" t="s">
        <v>231</v>
      </c>
      <c r="B28" s="73">
        <v>0</v>
      </c>
      <c r="C28" s="71" t="s">
        <v>232</v>
      </c>
      <c r="D28" s="81">
        <v>0</v>
      </c>
    </row>
    <row r="29" spans="1:4" s="1" customFormat="1" ht="24" customHeight="1">
      <c r="A29" s="71" t="s">
        <v>233</v>
      </c>
      <c r="B29" s="73">
        <v>0</v>
      </c>
      <c r="C29" s="71" t="s">
        <v>229</v>
      </c>
      <c r="D29" s="81">
        <v>0</v>
      </c>
    </row>
    <row r="30" spans="1:4" s="1" customFormat="1" ht="24" customHeight="1">
      <c r="A30" s="71" t="s">
        <v>225</v>
      </c>
      <c r="B30" s="73">
        <v>0</v>
      </c>
      <c r="C30" s="71" t="s">
        <v>230</v>
      </c>
      <c r="D30" s="81">
        <v>0</v>
      </c>
    </row>
    <row r="31" spans="1:4" s="1" customFormat="1" ht="24" customHeight="1">
      <c r="A31" s="71" t="s">
        <v>226</v>
      </c>
      <c r="B31" s="73">
        <v>0</v>
      </c>
      <c r="C31" s="71" t="s">
        <v>234</v>
      </c>
      <c r="D31" s="81">
        <v>0</v>
      </c>
    </row>
    <row r="32" spans="1:4" s="1" customFormat="1" ht="24" customHeight="1">
      <c r="A32" s="71" t="s">
        <v>235</v>
      </c>
      <c r="B32" s="73">
        <v>0</v>
      </c>
      <c r="C32" s="71" t="s">
        <v>229</v>
      </c>
      <c r="D32" s="81">
        <v>0</v>
      </c>
    </row>
    <row r="33" spans="1:4" s="1" customFormat="1" ht="24" customHeight="1">
      <c r="A33" s="71" t="s">
        <v>229</v>
      </c>
      <c r="B33" s="73">
        <v>0</v>
      </c>
      <c r="C33" s="71" t="s">
        <v>230</v>
      </c>
      <c r="D33" s="81">
        <v>0</v>
      </c>
    </row>
    <row r="34" spans="1:4" s="1" customFormat="1" ht="24" customHeight="1">
      <c r="A34" s="71" t="s">
        <v>230</v>
      </c>
      <c r="B34" s="81">
        <v>0</v>
      </c>
      <c r="C34" s="71" t="s">
        <v>236</v>
      </c>
      <c r="D34" s="81">
        <v>0</v>
      </c>
    </row>
    <row r="35" spans="1:4" s="1" customFormat="1" ht="24" customHeight="1">
      <c r="A35" s="71" t="s">
        <v>237</v>
      </c>
      <c r="B35" s="73">
        <v>0</v>
      </c>
      <c r="C35" s="71" t="s">
        <v>238</v>
      </c>
      <c r="D35" s="81">
        <v>0</v>
      </c>
    </row>
    <row r="36" spans="1:4" s="1" customFormat="1" ht="24" customHeight="1">
      <c r="A36" s="71" t="s">
        <v>239</v>
      </c>
      <c r="B36" s="73">
        <v>0</v>
      </c>
      <c r="C36" s="74"/>
      <c r="D36" s="81"/>
    </row>
    <row r="37" spans="1:4" s="1" customFormat="1" ht="24" customHeight="1">
      <c r="A37" s="71"/>
      <c r="B37" s="73"/>
      <c r="C37" s="71"/>
      <c r="D37" s="81"/>
    </row>
    <row r="38" spans="1:4" s="1" customFormat="1" ht="24" customHeight="1">
      <c r="A38" s="77" t="s">
        <v>240</v>
      </c>
      <c r="B38" s="82">
        <f>B19+B21+B28</f>
        <v>43409974.269999996</v>
      </c>
      <c r="C38" s="77" t="s">
        <v>241</v>
      </c>
      <c r="D38" s="82">
        <f>D19+D21</f>
        <v>43409974.169999994</v>
      </c>
    </row>
  </sheetData>
  <sheetProtection/>
  <mergeCells count="4">
    <mergeCell ref="A1:D1"/>
    <mergeCell ref="A2:B2"/>
    <mergeCell ref="A3:B3"/>
    <mergeCell ref="C3:D3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0"/>
  <sheetViews>
    <sheetView workbookViewId="0" topLeftCell="A1">
      <selection activeCell="E30" sqref="E30"/>
    </sheetView>
  </sheetViews>
  <sheetFormatPr defaultColWidth="9.140625" defaultRowHeight="12.75" customHeight="1"/>
  <cols>
    <col min="1" max="1" width="12.28125" style="1" customWidth="1"/>
    <col min="2" max="2" width="19.57421875" style="1" customWidth="1"/>
    <col min="3" max="3" width="12.8515625" style="1" customWidth="1"/>
    <col min="4" max="4" width="12.57421875" style="1" customWidth="1"/>
    <col min="5" max="5" width="12.140625" style="1" customWidth="1"/>
    <col min="6" max="6" width="11.140625" style="1" customWidth="1"/>
    <col min="7" max="7" width="9.140625" style="1" customWidth="1"/>
    <col min="8" max="8" width="13.57421875" style="1" customWidth="1"/>
    <col min="9" max="12" width="11.7109375" style="1" customWidth="1"/>
    <col min="13" max="13" width="10.421875" style="1" customWidth="1"/>
    <col min="14" max="16" width="11.7109375" style="1" customWidth="1"/>
    <col min="17" max="17" width="12.7109375" style="1" customWidth="1"/>
    <col min="18" max="18" width="9.140625" style="1" customWidth="1"/>
  </cols>
  <sheetData>
    <row r="1" spans="1:17" s="1" customFormat="1" ht="31.5" customHeight="1">
      <c r="A1" s="49" t="s">
        <v>242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s="46" customFormat="1" ht="21" customHeight="1">
      <c r="A2" s="51" t="s">
        <v>243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s="1" customFormat="1" ht="27" customHeight="1">
      <c r="A3" s="52" t="s">
        <v>50</v>
      </c>
      <c r="B3" s="52"/>
      <c r="C3" s="52" t="s">
        <v>63</v>
      </c>
      <c r="D3" s="52" t="s">
        <v>244</v>
      </c>
      <c r="E3" s="52"/>
      <c r="F3" s="52"/>
      <c r="G3" s="52" t="s">
        <v>245</v>
      </c>
      <c r="H3" s="52"/>
      <c r="I3" s="52" t="s">
        <v>246</v>
      </c>
      <c r="J3" s="52" t="s">
        <v>247</v>
      </c>
      <c r="K3" s="52" t="s">
        <v>248</v>
      </c>
      <c r="L3" s="52" t="s">
        <v>249</v>
      </c>
      <c r="M3" s="52" t="s">
        <v>250</v>
      </c>
      <c r="N3" s="52"/>
      <c r="O3" s="52"/>
      <c r="P3" s="52" t="s">
        <v>251</v>
      </c>
      <c r="Q3" s="52" t="s">
        <v>252</v>
      </c>
    </row>
    <row r="4" spans="1:17" s="1" customFormat="1" ht="48.75" customHeight="1">
      <c r="A4" s="52" t="s">
        <v>117</v>
      </c>
      <c r="B4" s="52" t="s">
        <v>118</v>
      </c>
      <c r="C4" s="52"/>
      <c r="D4" s="52" t="s">
        <v>12</v>
      </c>
      <c r="E4" s="52" t="s">
        <v>253</v>
      </c>
      <c r="F4" s="52" t="s">
        <v>254</v>
      </c>
      <c r="G4" s="52" t="s">
        <v>255</v>
      </c>
      <c r="H4" s="52" t="s">
        <v>256</v>
      </c>
      <c r="I4" s="52"/>
      <c r="J4" s="52"/>
      <c r="K4" s="52"/>
      <c r="L4" s="52"/>
      <c r="M4" s="52" t="s">
        <v>257</v>
      </c>
      <c r="N4" s="52" t="s">
        <v>258</v>
      </c>
      <c r="O4" s="52" t="s">
        <v>259</v>
      </c>
      <c r="P4" s="52"/>
      <c r="Q4" s="52"/>
    </row>
    <row r="5" spans="1:17" s="47" customFormat="1" ht="19.5" customHeight="1">
      <c r="A5" s="53" t="s">
        <v>62</v>
      </c>
      <c r="B5" s="53" t="s">
        <v>62</v>
      </c>
      <c r="C5" s="53">
        <v>1</v>
      </c>
      <c r="D5" s="53">
        <v>2</v>
      </c>
      <c r="E5" s="53">
        <v>3</v>
      </c>
      <c r="F5" s="53">
        <v>4</v>
      </c>
      <c r="G5" s="53">
        <v>5</v>
      </c>
      <c r="H5" s="53">
        <v>6</v>
      </c>
      <c r="I5" s="53">
        <v>7</v>
      </c>
      <c r="J5" s="53">
        <v>8</v>
      </c>
      <c r="K5" s="53">
        <v>9</v>
      </c>
      <c r="L5" s="53">
        <v>10</v>
      </c>
      <c r="M5" s="53">
        <v>11</v>
      </c>
      <c r="N5" s="53">
        <v>12</v>
      </c>
      <c r="O5" s="53">
        <v>13</v>
      </c>
      <c r="P5" s="53">
        <v>14</v>
      </c>
      <c r="Q5" s="53">
        <v>15</v>
      </c>
    </row>
    <row r="6" spans="1:18" s="48" customFormat="1" ht="24" customHeight="1">
      <c r="A6" s="54" t="s">
        <v>120</v>
      </c>
      <c r="B6" s="54"/>
      <c r="C6" s="16">
        <f>C7+C14+C17+C23+C27</f>
        <v>6804368.220000001</v>
      </c>
      <c r="D6" s="16">
        <f>D7+D14+D17+D23+D27</f>
        <v>6804368.220000001</v>
      </c>
      <c r="E6" s="16">
        <f>E7+E14+E17+E23+E27</f>
        <v>2615768.22</v>
      </c>
      <c r="F6" s="16">
        <f>F7+F14+F17+F23+F27</f>
        <v>4188600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44"/>
    </row>
    <row r="7" spans="1:18" s="4" customFormat="1" ht="24" customHeight="1">
      <c r="A7" s="17">
        <v>205</v>
      </c>
      <c r="B7" s="17" t="s">
        <v>64</v>
      </c>
      <c r="C7" s="18">
        <f>D7</f>
        <v>2039035.0699999998</v>
      </c>
      <c r="D7" s="18">
        <f>E7</f>
        <v>2039035.0699999998</v>
      </c>
      <c r="E7" s="18">
        <f>E8+E11</f>
        <v>2039035.0699999998</v>
      </c>
      <c r="F7" s="18">
        <v>0</v>
      </c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44"/>
    </row>
    <row r="8" spans="1:18" s="4" customFormat="1" ht="24" customHeight="1">
      <c r="A8" s="56">
        <v>20501</v>
      </c>
      <c r="B8" s="57" t="s">
        <v>65</v>
      </c>
      <c r="C8" s="58">
        <f>D8</f>
        <v>1119609.8199999998</v>
      </c>
      <c r="D8" s="58">
        <f>E8</f>
        <v>1119609.8199999998</v>
      </c>
      <c r="E8" s="58">
        <f>E9+E10</f>
        <v>1119609.8199999998</v>
      </c>
      <c r="F8" s="59">
        <v>0</v>
      </c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44"/>
    </row>
    <row r="9" spans="1:18" s="6" customFormat="1" ht="24" customHeight="1">
      <c r="A9" s="21">
        <v>2050101</v>
      </c>
      <c r="B9" s="60" t="s">
        <v>66</v>
      </c>
      <c r="C9" s="59">
        <f>D9</f>
        <v>849609.82</v>
      </c>
      <c r="D9" s="59">
        <f>E9</f>
        <v>849609.82</v>
      </c>
      <c r="E9" s="20">
        <v>849609.82</v>
      </c>
      <c r="F9" s="59">
        <v>0</v>
      </c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44"/>
    </row>
    <row r="10" spans="1:18" s="6" customFormat="1" ht="24" customHeight="1">
      <c r="A10" s="23" t="s">
        <v>67</v>
      </c>
      <c r="B10" s="61" t="s">
        <v>68</v>
      </c>
      <c r="C10" s="59">
        <f>D10</f>
        <v>270000</v>
      </c>
      <c r="D10" s="59">
        <f>E10</f>
        <v>270000</v>
      </c>
      <c r="E10" s="59">
        <v>270000</v>
      </c>
      <c r="F10" s="59">
        <v>0</v>
      </c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44"/>
    </row>
    <row r="11" spans="1:18" s="6" customFormat="1" ht="24" customHeight="1">
      <c r="A11" s="57" t="s">
        <v>69</v>
      </c>
      <c r="B11" s="57" t="s">
        <v>70</v>
      </c>
      <c r="C11" s="58">
        <f>C12+C13</f>
        <v>919425.25</v>
      </c>
      <c r="D11" s="58">
        <f>D12+D13</f>
        <v>919425.25</v>
      </c>
      <c r="E11" s="58">
        <f>E12+E13</f>
        <v>919425.25</v>
      </c>
      <c r="F11" s="58">
        <v>0</v>
      </c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44"/>
    </row>
    <row r="12" spans="1:18" s="6" customFormat="1" ht="24" customHeight="1">
      <c r="A12" s="35" t="s">
        <v>71</v>
      </c>
      <c r="B12" s="36" t="s">
        <v>72</v>
      </c>
      <c r="C12" s="59">
        <v>881425.25</v>
      </c>
      <c r="D12" s="59">
        <v>881425.25</v>
      </c>
      <c r="E12" s="59">
        <v>881425.25</v>
      </c>
      <c r="F12" s="59">
        <v>0</v>
      </c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44"/>
    </row>
    <row r="13" spans="1:18" s="6" customFormat="1" ht="24" customHeight="1">
      <c r="A13" s="35" t="s">
        <v>73</v>
      </c>
      <c r="B13" s="36" t="s">
        <v>74</v>
      </c>
      <c r="C13" s="62">
        <v>38000</v>
      </c>
      <c r="D13" s="62">
        <v>38000</v>
      </c>
      <c r="E13" s="62">
        <v>38000</v>
      </c>
      <c r="F13" s="59">
        <v>0</v>
      </c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44"/>
    </row>
    <row r="14" spans="1:18" s="6" customFormat="1" ht="24" customHeight="1">
      <c r="A14" s="17" t="s">
        <v>75</v>
      </c>
      <c r="B14" s="17" t="s">
        <v>76</v>
      </c>
      <c r="C14" s="18">
        <f aca="true" t="shared" si="0" ref="C14:C20">D14</f>
        <v>197271.43</v>
      </c>
      <c r="D14" s="18">
        <f aca="true" t="shared" si="1" ref="D14:D20">E14</f>
        <v>197271.43</v>
      </c>
      <c r="E14" s="18">
        <f>E15</f>
        <v>197271.43</v>
      </c>
      <c r="F14" s="18">
        <v>0</v>
      </c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44"/>
    </row>
    <row r="15" spans="1:18" s="6" customFormat="1" ht="24" customHeight="1">
      <c r="A15" s="57" t="s">
        <v>77</v>
      </c>
      <c r="B15" s="57" t="s">
        <v>78</v>
      </c>
      <c r="C15" s="58">
        <f t="shared" si="0"/>
        <v>197271.43</v>
      </c>
      <c r="D15" s="58">
        <f t="shared" si="1"/>
        <v>197271.43</v>
      </c>
      <c r="E15" s="58">
        <f>E16</f>
        <v>197271.43</v>
      </c>
      <c r="F15" s="59">
        <v>0</v>
      </c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44"/>
    </row>
    <row r="16" spans="1:18" s="6" customFormat="1" ht="24" customHeight="1">
      <c r="A16" s="27" t="s">
        <v>79</v>
      </c>
      <c r="B16" s="28" t="s">
        <v>80</v>
      </c>
      <c r="C16" s="59">
        <f t="shared" si="0"/>
        <v>197271.43</v>
      </c>
      <c r="D16" s="59">
        <f t="shared" si="1"/>
        <v>197271.43</v>
      </c>
      <c r="E16" s="63">
        <v>197271.43</v>
      </c>
      <c r="F16" s="59">
        <v>0</v>
      </c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44"/>
    </row>
    <row r="17" spans="1:18" s="6" customFormat="1" ht="24" customHeight="1">
      <c r="A17" s="17" t="s">
        <v>81</v>
      </c>
      <c r="B17" s="17" t="s">
        <v>82</v>
      </c>
      <c r="C17" s="18">
        <f t="shared" si="0"/>
        <v>130697.27</v>
      </c>
      <c r="D17" s="18">
        <f t="shared" si="1"/>
        <v>130697.27</v>
      </c>
      <c r="E17" s="18">
        <f>E18</f>
        <v>130697.27</v>
      </c>
      <c r="F17" s="18">
        <v>0</v>
      </c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44"/>
    </row>
    <row r="18" spans="1:18" s="6" customFormat="1" ht="24" customHeight="1">
      <c r="A18" s="57" t="s">
        <v>83</v>
      </c>
      <c r="B18" s="57" t="s">
        <v>84</v>
      </c>
      <c r="C18" s="58">
        <f t="shared" si="0"/>
        <v>130697.27</v>
      </c>
      <c r="D18" s="58">
        <f t="shared" si="1"/>
        <v>130697.27</v>
      </c>
      <c r="E18" s="58">
        <f>E19+E20+E21+E22</f>
        <v>130697.27</v>
      </c>
      <c r="F18" s="59">
        <v>0</v>
      </c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44"/>
    </row>
    <row r="19" spans="1:18" s="6" customFormat="1" ht="24" customHeight="1">
      <c r="A19" s="32" t="s">
        <v>85</v>
      </c>
      <c r="B19" s="33" t="s">
        <v>86</v>
      </c>
      <c r="C19" s="59">
        <f t="shared" si="0"/>
        <v>49085.26</v>
      </c>
      <c r="D19" s="59">
        <f t="shared" si="1"/>
        <v>49085.26</v>
      </c>
      <c r="E19" s="59">
        <v>49085.26</v>
      </c>
      <c r="F19" s="59">
        <v>0</v>
      </c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44"/>
    </row>
    <row r="20" spans="1:18" s="6" customFormat="1" ht="24" customHeight="1">
      <c r="A20" s="32" t="s">
        <v>87</v>
      </c>
      <c r="B20" s="33" t="s">
        <v>88</v>
      </c>
      <c r="C20" s="59">
        <f t="shared" si="0"/>
        <v>59414.03</v>
      </c>
      <c r="D20" s="59">
        <f t="shared" si="1"/>
        <v>59414.03</v>
      </c>
      <c r="E20" s="59">
        <v>59414.03</v>
      </c>
      <c r="F20" s="59">
        <v>0</v>
      </c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44"/>
    </row>
    <row r="21" spans="1:18" s="6" customFormat="1" ht="24" customHeight="1">
      <c r="A21" s="32" t="s">
        <v>89</v>
      </c>
      <c r="B21" s="33" t="s">
        <v>90</v>
      </c>
      <c r="C21" s="59">
        <f aca="true" t="shared" si="2" ref="C21:C46">D21</f>
        <v>14497.98</v>
      </c>
      <c r="D21" s="59">
        <f aca="true" t="shared" si="3" ref="D21:D30">E21</f>
        <v>14497.98</v>
      </c>
      <c r="E21" s="59">
        <v>14497.98</v>
      </c>
      <c r="F21" s="59">
        <v>0</v>
      </c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44"/>
    </row>
    <row r="22" spans="1:18" s="6" customFormat="1" ht="24" customHeight="1">
      <c r="A22" s="32" t="s">
        <v>91</v>
      </c>
      <c r="B22" s="33" t="s">
        <v>92</v>
      </c>
      <c r="C22" s="59">
        <f t="shared" si="2"/>
        <v>7700</v>
      </c>
      <c r="D22" s="59">
        <f t="shared" si="3"/>
        <v>7700</v>
      </c>
      <c r="E22" s="59">
        <v>7700</v>
      </c>
      <c r="F22" s="59">
        <v>0</v>
      </c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44"/>
    </row>
    <row r="23" spans="1:18" s="6" customFormat="1" ht="24" customHeight="1">
      <c r="A23" s="17" t="s">
        <v>93</v>
      </c>
      <c r="B23" s="17" t="s">
        <v>94</v>
      </c>
      <c r="C23" s="18">
        <f t="shared" si="2"/>
        <v>248764.45</v>
      </c>
      <c r="D23" s="18">
        <f t="shared" si="3"/>
        <v>248764.45</v>
      </c>
      <c r="E23" s="18">
        <f>E24</f>
        <v>248764.45</v>
      </c>
      <c r="F23" s="18">
        <v>0</v>
      </c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44"/>
    </row>
    <row r="24" spans="1:18" s="6" customFormat="1" ht="24" customHeight="1">
      <c r="A24" s="57" t="s">
        <v>95</v>
      </c>
      <c r="B24" s="57" t="s">
        <v>96</v>
      </c>
      <c r="C24" s="58">
        <f t="shared" si="2"/>
        <v>248764.45</v>
      </c>
      <c r="D24" s="58">
        <f t="shared" si="3"/>
        <v>248764.45</v>
      </c>
      <c r="E24" s="58">
        <f>E25+E26</f>
        <v>248764.45</v>
      </c>
      <c r="F24" s="59">
        <v>0</v>
      </c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44"/>
    </row>
    <row r="25" spans="1:18" s="6" customFormat="1" ht="24" customHeight="1">
      <c r="A25" s="35" t="s">
        <v>97</v>
      </c>
      <c r="B25" s="36" t="s">
        <v>98</v>
      </c>
      <c r="C25" s="59">
        <f t="shared" si="2"/>
        <v>159652.45</v>
      </c>
      <c r="D25" s="59">
        <f t="shared" si="3"/>
        <v>159652.45</v>
      </c>
      <c r="E25" s="59">
        <v>159652.45</v>
      </c>
      <c r="F25" s="59">
        <v>0</v>
      </c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44"/>
    </row>
    <row r="26" spans="1:18" s="6" customFormat="1" ht="24" customHeight="1">
      <c r="A26" s="35" t="s">
        <v>99</v>
      </c>
      <c r="B26" s="36" t="s">
        <v>100</v>
      </c>
      <c r="C26" s="64">
        <f t="shared" si="2"/>
        <v>89112</v>
      </c>
      <c r="D26" s="59">
        <f t="shared" si="3"/>
        <v>89112</v>
      </c>
      <c r="E26" s="59">
        <v>89112</v>
      </c>
      <c r="F26" s="59">
        <v>0</v>
      </c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44"/>
    </row>
    <row r="27" spans="1:18" s="6" customFormat="1" ht="24" customHeight="1">
      <c r="A27" s="17" t="s">
        <v>101</v>
      </c>
      <c r="B27" s="17" t="s">
        <v>102</v>
      </c>
      <c r="C27" s="18">
        <f t="shared" si="2"/>
        <v>4188600</v>
      </c>
      <c r="D27" s="18">
        <f>E27+F27</f>
        <v>4188600</v>
      </c>
      <c r="E27" s="18">
        <v>0</v>
      </c>
      <c r="F27" s="18">
        <f>F28</f>
        <v>4188600</v>
      </c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44"/>
    </row>
    <row r="28" spans="1:18" s="6" customFormat="1" ht="24" customHeight="1">
      <c r="A28" s="56">
        <v>22960</v>
      </c>
      <c r="B28" s="57" t="s">
        <v>103</v>
      </c>
      <c r="C28" s="58">
        <f t="shared" si="2"/>
        <v>4188600</v>
      </c>
      <c r="D28" s="58">
        <f>E28+F28</f>
        <v>4188600</v>
      </c>
      <c r="E28" s="58">
        <v>0</v>
      </c>
      <c r="F28" s="58">
        <f>F29+F30</f>
        <v>4188600</v>
      </c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44"/>
    </row>
    <row r="29" spans="1:18" s="6" customFormat="1" ht="24" customHeight="1">
      <c r="A29" s="35" t="s">
        <v>104</v>
      </c>
      <c r="B29" s="36" t="s">
        <v>105</v>
      </c>
      <c r="C29" s="59">
        <f t="shared" si="2"/>
        <v>3950000</v>
      </c>
      <c r="D29" s="59">
        <f>E29+F29</f>
        <v>3950000</v>
      </c>
      <c r="E29" s="59">
        <v>0</v>
      </c>
      <c r="F29" s="59">
        <v>3950000</v>
      </c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44"/>
    </row>
    <row r="30" spans="1:18" s="6" customFormat="1" ht="24" customHeight="1">
      <c r="A30" s="35" t="s">
        <v>106</v>
      </c>
      <c r="B30" s="65" t="s">
        <v>107</v>
      </c>
      <c r="C30" s="59">
        <f t="shared" si="2"/>
        <v>238600</v>
      </c>
      <c r="D30" s="59">
        <f>E30+F30</f>
        <v>238600</v>
      </c>
      <c r="E30" s="59">
        <v>0</v>
      </c>
      <c r="F30" s="59">
        <v>238600</v>
      </c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44"/>
    </row>
  </sheetData>
  <sheetProtection/>
  <mergeCells count="14">
    <mergeCell ref="A1:Q1"/>
    <mergeCell ref="A2:Q2"/>
    <mergeCell ref="A3:B3"/>
    <mergeCell ref="D3:F3"/>
    <mergeCell ref="G3:H3"/>
    <mergeCell ref="M3:O3"/>
    <mergeCell ref="A6:B6"/>
    <mergeCell ref="C3:C4"/>
    <mergeCell ref="I3:I4"/>
    <mergeCell ref="J3:J4"/>
    <mergeCell ref="K3:K4"/>
    <mergeCell ref="L3:L4"/>
    <mergeCell ref="P3:P4"/>
    <mergeCell ref="Q3:Q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G10" sqref="G10"/>
    </sheetView>
  </sheetViews>
  <sheetFormatPr defaultColWidth="9.140625" defaultRowHeight="12.75" customHeight="1"/>
  <cols>
    <col min="1" max="1" width="12.28125" style="1" customWidth="1"/>
    <col min="2" max="2" width="26.7109375" style="1" customWidth="1"/>
    <col min="3" max="3" width="11.140625" style="1" customWidth="1"/>
    <col min="4" max="4" width="12.00390625" style="1" customWidth="1"/>
    <col min="5" max="5" width="11.28125" style="1" customWidth="1"/>
    <col min="6" max="7" width="9.7109375" style="1" customWidth="1"/>
    <col min="8" max="8" width="10.7109375" style="1" customWidth="1"/>
    <col min="9" max="10" width="9.7109375" style="1" customWidth="1"/>
    <col min="11" max="11" width="11.57421875" style="1" customWidth="1"/>
    <col min="12" max="12" width="9.140625" style="1" customWidth="1"/>
  </cols>
  <sheetData>
    <row r="1" spans="1:11" s="1" customFormat="1" ht="27" customHeight="1">
      <c r="A1" s="8" t="s">
        <v>260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2" customFormat="1" ht="18" customHeight="1">
      <c r="A2" s="10" t="s">
        <v>1</v>
      </c>
      <c r="B2" s="1"/>
      <c r="C2" s="1"/>
      <c r="D2" s="1"/>
      <c r="E2" s="11"/>
      <c r="F2" s="11"/>
      <c r="G2" s="11"/>
      <c r="H2" s="11"/>
      <c r="I2" s="11"/>
      <c r="J2" s="11"/>
      <c r="K2" s="43" t="s">
        <v>2</v>
      </c>
    </row>
    <row r="3" spans="1:11" s="1" customFormat="1" ht="15" customHeight="1">
      <c r="A3" s="12" t="s">
        <v>50</v>
      </c>
      <c r="B3" s="12"/>
      <c r="C3" s="12" t="s">
        <v>63</v>
      </c>
      <c r="D3" s="13" t="s">
        <v>261</v>
      </c>
      <c r="E3" s="13" t="s">
        <v>262</v>
      </c>
      <c r="F3" s="13" t="s">
        <v>263</v>
      </c>
      <c r="G3" s="12" t="s">
        <v>264</v>
      </c>
      <c r="H3" s="12" t="s">
        <v>265</v>
      </c>
      <c r="I3" s="12" t="s">
        <v>266</v>
      </c>
      <c r="J3" s="12" t="s">
        <v>267</v>
      </c>
      <c r="K3" s="12" t="s">
        <v>102</v>
      </c>
    </row>
    <row r="4" spans="1:16" s="1" customFormat="1" ht="21" customHeight="1">
      <c r="A4" s="12" t="s">
        <v>117</v>
      </c>
      <c r="B4" s="12" t="s">
        <v>268</v>
      </c>
      <c r="C4" s="12"/>
      <c r="D4" s="13"/>
      <c r="E4" s="13"/>
      <c r="F4" s="13"/>
      <c r="G4" s="13"/>
      <c r="H4" s="13"/>
      <c r="I4" s="12"/>
      <c r="J4" s="12"/>
      <c r="K4" s="12"/>
      <c r="O4" s="2"/>
      <c r="P4" s="2"/>
    </row>
    <row r="5" spans="1:16" s="3" customFormat="1" ht="21.75" customHeight="1">
      <c r="A5" s="14" t="s">
        <v>62</v>
      </c>
      <c r="B5" s="14" t="s">
        <v>62</v>
      </c>
      <c r="C5" s="14">
        <v>1</v>
      </c>
      <c r="D5" s="14">
        <v>2</v>
      </c>
      <c r="E5" s="14">
        <v>3</v>
      </c>
      <c r="F5" s="14">
        <v>4</v>
      </c>
      <c r="G5" s="14">
        <v>5</v>
      </c>
      <c r="H5" s="14">
        <v>6</v>
      </c>
      <c r="I5" s="14">
        <v>7</v>
      </c>
      <c r="J5" s="14">
        <v>8</v>
      </c>
      <c r="K5" s="14">
        <v>9</v>
      </c>
      <c r="O5" s="2"/>
      <c r="P5" s="2"/>
    </row>
    <row r="6" spans="1:12" s="4" customFormat="1" ht="24" customHeight="1">
      <c r="A6" s="15" t="s">
        <v>120</v>
      </c>
      <c r="B6" s="15"/>
      <c r="C6" s="16">
        <f>C7+C14+C18+C25+C31</f>
        <v>5571651.1</v>
      </c>
      <c r="D6" s="16">
        <f>D7+D14+D18+D25+D31</f>
        <v>1383051.0999999996</v>
      </c>
      <c r="E6" s="16">
        <f>E7+E14+E18+E25+E31</f>
        <v>1232717.12</v>
      </c>
      <c r="F6" s="16"/>
      <c r="G6" s="16"/>
      <c r="H6" s="16"/>
      <c r="I6" s="16"/>
      <c r="J6" s="16"/>
      <c r="K6" s="16">
        <f>K7+K14+K18+K25+K31</f>
        <v>4188600</v>
      </c>
      <c r="L6" s="44"/>
    </row>
    <row r="7" spans="1:12" s="5" customFormat="1" ht="24" customHeight="1">
      <c r="A7" s="17">
        <v>205</v>
      </c>
      <c r="B7" s="17" t="s">
        <v>64</v>
      </c>
      <c r="C7" s="18">
        <f>D7</f>
        <v>1119609.8199999998</v>
      </c>
      <c r="D7" s="18">
        <f>D8</f>
        <v>1119609.8199999998</v>
      </c>
      <c r="E7" s="18">
        <f>E11</f>
        <v>919425.25</v>
      </c>
      <c r="F7" s="18"/>
      <c r="G7" s="18"/>
      <c r="H7" s="18"/>
      <c r="I7" s="18"/>
      <c r="J7" s="18"/>
      <c r="K7" s="18"/>
      <c r="L7" s="45"/>
    </row>
    <row r="8" spans="1:12" s="5" customFormat="1" ht="24" customHeight="1">
      <c r="A8" s="19">
        <v>20501</v>
      </c>
      <c r="B8" s="15" t="s">
        <v>65</v>
      </c>
      <c r="C8" s="16">
        <f>D8</f>
        <v>1119609.8199999998</v>
      </c>
      <c r="D8" s="16">
        <f>D9+D10</f>
        <v>1119609.8199999998</v>
      </c>
      <c r="E8" s="20">
        <v>0</v>
      </c>
      <c r="F8" s="20"/>
      <c r="G8" s="20"/>
      <c r="H8" s="20"/>
      <c r="I8" s="20"/>
      <c r="J8" s="20"/>
      <c r="K8" s="20"/>
      <c r="L8" s="45"/>
    </row>
    <row r="9" spans="1:12" s="5" customFormat="1" ht="24" customHeight="1">
      <c r="A9" s="21">
        <v>2050101</v>
      </c>
      <c r="B9" s="21" t="s">
        <v>66</v>
      </c>
      <c r="C9" s="22">
        <f>D9</f>
        <v>849609.82</v>
      </c>
      <c r="D9" s="20">
        <v>849609.82</v>
      </c>
      <c r="E9" s="22">
        <v>0</v>
      </c>
      <c r="F9" s="20"/>
      <c r="G9" s="20"/>
      <c r="H9" s="20"/>
      <c r="I9" s="20"/>
      <c r="J9" s="20"/>
      <c r="K9" s="20"/>
      <c r="L9" s="45"/>
    </row>
    <row r="10" spans="1:12" s="5" customFormat="1" ht="24" customHeight="1">
      <c r="A10" s="23" t="s">
        <v>67</v>
      </c>
      <c r="B10" s="24" t="s">
        <v>68</v>
      </c>
      <c r="C10" s="22">
        <f>D10</f>
        <v>270000</v>
      </c>
      <c r="D10" s="20">
        <v>270000</v>
      </c>
      <c r="E10" s="22">
        <v>0</v>
      </c>
      <c r="F10" s="20"/>
      <c r="G10" s="20"/>
      <c r="H10" s="20"/>
      <c r="I10" s="20"/>
      <c r="J10" s="20"/>
      <c r="K10" s="20"/>
      <c r="L10" s="45"/>
    </row>
    <row r="11" spans="1:12" s="5" customFormat="1" ht="24" customHeight="1">
      <c r="A11" s="15" t="s">
        <v>69</v>
      </c>
      <c r="B11" s="15" t="s">
        <v>70</v>
      </c>
      <c r="C11" s="16">
        <f aca="true" t="shared" si="0" ref="C11:C13">E11</f>
        <v>919425.25</v>
      </c>
      <c r="D11" s="16">
        <v>0</v>
      </c>
      <c r="E11" s="16">
        <f>E12+E13</f>
        <v>919425.25</v>
      </c>
      <c r="F11" s="16"/>
      <c r="G11" s="16"/>
      <c r="H11" s="16"/>
      <c r="I11" s="16"/>
      <c r="J11" s="16"/>
      <c r="K11" s="16"/>
      <c r="L11" s="45"/>
    </row>
    <row r="12" spans="1:12" s="5" customFormat="1" ht="24" customHeight="1">
      <c r="A12" s="23" t="s">
        <v>71</v>
      </c>
      <c r="B12" s="25" t="s">
        <v>72</v>
      </c>
      <c r="C12" s="26">
        <f t="shared" si="0"/>
        <v>881425.25</v>
      </c>
      <c r="D12" s="26">
        <v>0</v>
      </c>
      <c r="E12" s="20">
        <v>881425.25</v>
      </c>
      <c r="F12" s="26"/>
      <c r="G12" s="26"/>
      <c r="H12" s="26"/>
      <c r="I12" s="26"/>
      <c r="J12" s="26"/>
      <c r="K12" s="26"/>
      <c r="L12" s="45"/>
    </row>
    <row r="13" spans="1:12" s="5" customFormat="1" ht="24" customHeight="1">
      <c r="A13" s="23" t="s">
        <v>73</v>
      </c>
      <c r="B13" s="25" t="s">
        <v>74</v>
      </c>
      <c r="C13" s="26">
        <f t="shared" si="0"/>
        <v>38000</v>
      </c>
      <c r="D13" s="26">
        <v>0</v>
      </c>
      <c r="E13" s="20">
        <v>38000</v>
      </c>
      <c r="F13" s="26"/>
      <c r="G13" s="26"/>
      <c r="H13" s="26"/>
      <c r="I13" s="26"/>
      <c r="J13" s="26"/>
      <c r="K13" s="26"/>
      <c r="L13" s="45"/>
    </row>
    <row r="14" spans="1:12" s="5" customFormat="1" ht="24" customHeight="1">
      <c r="A14" s="17" t="s">
        <v>75</v>
      </c>
      <c r="B14" s="17" t="s">
        <v>76</v>
      </c>
      <c r="C14" s="18">
        <f>D14</f>
        <v>89245.92</v>
      </c>
      <c r="D14" s="18">
        <f>D15</f>
        <v>89245.92</v>
      </c>
      <c r="E14" s="18">
        <f>E15</f>
        <v>108025.51</v>
      </c>
      <c r="F14" s="18"/>
      <c r="G14" s="18"/>
      <c r="H14" s="18"/>
      <c r="I14" s="18"/>
      <c r="J14" s="18"/>
      <c r="K14" s="18"/>
      <c r="L14" s="45"/>
    </row>
    <row r="15" spans="1:12" s="5" customFormat="1" ht="24" customHeight="1">
      <c r="A15" s="15" t="s">
        <v>77</v>
      </c>
      <c r="B15" s="15" t="s">
        <v>78</v>
      </c>
      <c r="C15" s="16">
        <f>D15</f>
        <v>89245.92</v>
      </c>
      <c r="D15" s="16">
        <f>D16</f>
        <v>89245.92</v>
      </c>
      <c r="E15" s="16">
        <f>E16</f>
        <v>108025.51</v>
      </c>
      <c r="F15" s="20"/>
      <c r="G15" s="20"/>
      <c r="H15" s="20"/>
      <c r="I15" s="20"/>
      <c r="J15" s="20"/>
      <c r="K15" s="20"/>
      <c r="L15" s="45"/>
    </row>
    <row r="16" spans="1:12" s="5" customFormat="1" ht="24" customHeight="1">
      <c r="A16" s="27" t="s">
        <v>79</v>
      </c>
      <c r="B16" s="28" t="s">
        <v>80</v>
      </c>
      <c r="C16" s="20">
        <f>D16</f>
        <v>89245.92</v>
      </c>
      <c r="D16" s="22">
        <v>89245.92</v>
      </c>
      <c r="E16" s="20">
        <f>E17</f>
        <v>108025.51</v>
      </c>
      <c r="F16" s="20"/>
      <c r="G16" s="20"/>
      <c r="H16" s="20"/>
      <c r="I16" s="20"/>
      <c r="J16" s="20"/>
      <c r="K16" s="20"/>
      <c r="L16" s="45"/>
    </row>
    <row r="17" spans="1:12" s="5" customFormat="1" ht="24" customHeight="1">
      <c r="A17" s="29">
        <v>2080505</v>
      </c>
      <c r="B17" s="30" t="s">
        <v>80</v>
      </c>
      <c r="C17" s="26">
        <f>E17</f>
        <v>108025.51</v>
      </c>
      <c r="D17" s="26">
        <v>0</v>
      </c>
      <c r="E17" s="31">
        <v>108025.51</v>
      </c>
      <c r="F17" s="20"/>
      <c r="G17" s="20"/>
      <c r="H17" s="20"/>
      <c r="I17" s="20"/>
      <c r="J17" s="20"/>
      <c r="K17" s="20"/>
      <c r="L17" s="45"/>
    </row>
    <row r="18" spans="1:12" s="5" customFormat="1" ht="24" customHeight="1">
      <c r="A18" s="17" t="s">
        <v>81</v>
      </c>
      <c r="B18" s="17" t="s">
        <v>82</v>
      </c>
      <c r="C18" s="18">
        <f>D18</f>
        <v>67083.24</v>
      </c>
      <c r="D18" s="18">
        <f>D19</f>
        <v>67083.24</v>
      </c>
      <c r="E18" s="18">
        <f>E19</f>
        <v>63614.03</v>
      </c>
      <c r="F18" s="18"/>
      <c r="G18" s="18"/>
      <c r="H18" s="18"/>
      <c r="I18" s="18"/>
      <c r="J18" s="18"/>
      <c r="K18" s="18"/>
      <c r="L18" s="45"/>
    </row>
    <row r="19" spans="1:12" s="5" customFormat="1" ht="24" customHeight="1">
      <c r="A19" s="15" t="s">
        <v>83</v>
      </c>
      <c r="B19" s="15" t="s">
        <v>84</v>
      </c>
      <c r="C19" s="16">
        <f>D19</f>
        <v>67083.24</v>
      </c>
      <c r="D19" s="16">
        <f>D20+D22+D23</f>
        <v>67083.24</v>
      </c>
      <c r="E19" s="16">
        <f>E21+E24</f>
        <v>63614.03</v>
      </c>
      <c r="F19" s="20"/>
      <c r="G19" s="20"/>
      <c r="H19" s="20"/>
      <c r="I19" s="20"/>
      <c r="J19" s="20"/>
      <c r="K19" s="20"/>
      <c r="L19" s="45"/>
    </row>
    <row r="20" spans="1:12" s="5" customFormat="1" ht="24" customHeight="1">
      <c r="A20" s="32" t="s">
        <v>85</v>
      </c>
      <c r="B20" s="33" t="s">
        <v>86</v>
      </c>
      <c r="C20" s="20">
        <f>D20</f>
        <v>49085.26</v>
      </c>
      <c r="D20" s="20">
        <v>49085.26</v>
      </c>
      <c r="E20" s="20">
        <v>0</v>
      </c>
      <c r="F20" s="20"/>
      <c r="G20" s="20"/>
      <c r="H20" s="20"/>
      <c r="I20" s="20"/>
      <c r="J20" s="20"/>
      <c r="K20" s="20"/>
      <c r="L20" s="45"/>
    </row>
    <row r="21" spans="1:12" s="5" customFormat="1" ht="24" customHeight="1">
      <c r="A21" s="29">
        <v>2101102</v>
      </c>
      <c r="B21" s="34" t="s">
        <v>88</v>
      </c>
      <c r="C21" s="26">
        <f>E21</f>
        <v>59414.03</v>
      </c>
      <c r="D21" s="26">
        <v>0</v>
      </c>
      <c r="E21" s="26">
        <v>59414.03</v>
      </c>
      <c r="F21" s="20"/>
      <c r="G21" s="20"/>
      <c r="H21" s="20"/>
      <c r="I21" s="20"/>
      <c r="J21" s="20"/>
      <c r="K21" s="20"/>
      <c r="L21" s="45"/>
    </row>
    <row r="22" spans="1:12" s="5" customFormat="1" ht="24" customHeight="1">
      <c r="A22" s="32" t="s">
        <v>89</v>
      </c>
      <c r="B22" s="33" t="s">
        <v>90</v>
      </c>
      <c r="C22" s="20">
        <f>D22</f>
        <v>14497.98</v>
      </c>
      <c r="D22" s="20">
        <v>14497.98</v>
      </c>
      <c r="E22" s="20">
        <v>0</v>
      </c>
      <c r="F22" s="20"/>
      <c r="G22" s="20"/>
      <c r="H22" s="20"/>
      <c r="I22" s="20"/>
      <c r="J22" s="20"/>
      <c r="K22" s="20"/>
      <c r="L22" s="45"/>
    </row>
    <row r="23" spans="1:12" s="5" customFormat="1" ht="24" customHeight="1">
      <c r="A23" s="32" t="s">
        <v>91</v>
      </c>
      <c r="B23" s="33" t="s">
        <v>92</v>
      </c>
      <c r="C23" s="20">
        <f>D23</f>
        <v>3500</v>
      </c>
      <c r="D23" s="20">
        <v>3500</v>
      </c>
      <c r="E23" s="20">
        <v>0</v>
      </c>
      <c r="F23" s="20"/>
      <c r="G23" s="20"/>
      <c r="H23" s="20"/>
      <c r="I23" s="20"/>
      <c r="J23" s="20"/>
      <c r="K23" s="20"/>
      <c r="L23" s="45"/>
    </row>
    <row r="24" spans="1:12" s="5" customFormat="1" ht="24" customHeight="1">
      <c r="A24" s="29">
        <v>2101199</v>
      </c>
      <c r="B24" s="30" t="s">
        <v>92</v>
      </c>
      <c r="C24" s="26">
        <f>E24</f>
        <v>4200</v>
      </c>
      <c r="D24" s="26">
        <v>0</v>
      </c>
      <c r="E24" s="26">
        <v>4200</v>
      </c>
      <c r="F24" s="20"/>
      <c r="G24" s="20"/>
      <c r="H24" s="20"/>
      <c r="I24" s="20"/>
      <c r="J24" s="20"/>
      <c r="K24" s="20"/>
      <c r="L24" s="45"/>
    </row>
    <row r="25" spans="1:12" s="5" customFormat="1" ht="24" customHeight="1">
      <c r="A25" s="17" t="s">
        <v>93</v>
      </c>
      <c r="B25" s="17" t="s">
        <v>94</v>
      </c>
      <c r="C25" s="18">
        <f>D25</f>
        <v>107112.12</v>
      </c>
      <c r="D25" s="18">
        <f>D26</f>
        <v>107112.12</v>
      </c>
      <c r="E25" s="18">
        <f>E26</f>
        <v>141652.33000000002</v>
      </c>
      <c r="F25" s="18"/>
      <c r="G25" s="18"/>
      <c r="H25" s="18"/>
      <c r="I25" s="18"/>
      <c r="J25" s="18"/>
      <c r="K25" s="18"/>
      <c r="L25" s="45"/>
    </row>
    <row r="26" spans="1:12" s="5" customFormat="1" ht="24" customHeight="1">
      <c r="A26" s="15" t="s">
        <v>95</v>
      </c>
      <c r="B26" s="15" t="s">
        <v>96</v>
      </c>
      <c r="C26" s="16">
        <f>D26</f>
        <v>107112.12</v>
      </c>
      <c r="D26" s="16">
        <f>D27+D28</f>
        <v>107112.12</v>
      </c>
      <c r="E26" s="16">
        <f>E29+E30</f>
        <v>141652.33000000002</v>
      </c>
      <c r="F26" s="20"/>
      <c r="G26" s="20"/>
      <c r="H26" s="20"/>
      <c r="I26" s="20"/>
      <c r="J26" s="20"/>
      <c r="K26" s="20"/>
      <c r="L26" s="45"/>
    </row>
    <row r="27" spans="1:12" s="5" customFormat="1" ht="24" customHeight="1">
      <c r="A27" s="35" t="s">
        <v>97</v>
      </c>
      <c r="B27" s="36" t="s">
        <v>98</v>
      </c>
      <c r="C27" s="20">
        <f>D27</f>
        <v>72240.12</v>
      </c>
      <c r="D27" s="20">
        <v>72240.12</v>
      </c>
      <c r="E27" s="20">
        <v>0</v>
      </c>
      <c r="F27" s="20"/>
      <c r="G27" s="20"/>
      <c r="H27" s="20"/>
      <c r="I27" s="20"/>
      <c r="J27" s="20"/>
      <c r="K27" s="20"/>
      <c r="L27" s="45"/>
    </row>
    <row r="28" spans="1:12" s="6" customFormat="1" ht="24" customHeight="1">
      <c r="A28" s="35" t="s">
        <v>99</v>
      </c>
      <c r="B28" s="36" t="s">
        <v>100</v>
      </c>
      <c r="C28" s="20">
        <f>D28</f>
        <v>34872</v>
      </c>
      <c r="D28" s="20">
        <v>34872</v>
      </c>
      <c r="E28" s="20">
        <v>0</v>
      </c>
      <c r="F28" s="37"/>
      <c r="G28" s="37"/>
      <c r="H28" s="37"/>
      <c r="I28" s="37"/>
      <c r="J28" s="37"/>
      <c r="K28" s="37"/>
      <c r="L28" s="44"/>
    </row>
    <row r="29" spans="1:12" s="6" customFormat="1" ht="24" customHeight="1">
      <c r="A29" s="29">
        <v>2210201</v>
      </c>
      <c r="B29" s="38" t="s">
        <v>98</v>
      </c>
      <c r="C29" s="20">
        <f>E29</f>
        <v>87412.33</v>
      </c>
      <c r="D29" s="26">
        <v>0</v>
      </c>
      <c r="E29" s="20">
        <v>87412.33</v>
      </c>
      <c r="F29" s="37"/>
      <c r="G29" s="37"/>
      <c r="H29" s="37"/>
      <c r="I29" s="37"/>
      <c r="J29" s="37"/>
      <c r="K29" s="37"/>
      <c r="L29" s="44"/>
    </row>
    <row r="30" spans="1:12" s="6" customFormat="1" ht="24" customHeight="1">
      <c r="A30" s="29">
        <v>2210203</v>
      </c>
      <c r="B30" s="29" t="s">
        <v>100</v>
      </c>
      <c r="C30" s="20">
        <f>E30</f>
        <v>54240</v>
      </c>
      <c r="D30" s="20">
        <v>0</v>
      </c>
      <c r="E30" s="20">
        <v>54240</v>
      </c>
      <c r="F30" s="37"/>
      <c r="G30" s="37"/>
      <c r="H30" s="37"/>
      <c r="I30" s="37"/>
      <c r="J30" s="37"/>
      <c r="K30" s="37"/>
      <c r="L30" s="44"/>
    </row>
    <row r="31" spans="1:12" s="6" customFormat="1" ht="24" customHeight="1">
      <c r="A31" s="17" t="s">
        <v>101</v>
      </c>
      <c r="B31" s="17" t="s">
        <v>102</v>
      </c>
      <c r="C31" s="18">
        <f>K31</f>
        <v>4188600</v>
      </c>
      <c r="D31" s="18">
        <v>0</v>
      </c>
      <c r="E31" s="18">
        <v>0</v>
      </c>
      <c r="F31" s="18"/>
      <c r="G31" s="18"/>
      <c r="H31" s="18"/>
      <c r="I31" s="18"/>
      <c r="J31" s="18"/>
      <c r="K31" s="18">
        <f>K32</f>
        <v>4188600</v>
      </c>
      <c r="L31" s="44"/>
    </row>
    <row r="32" spans="1:12" s="6" customFormat="1" ht="24" customHeight="1">
      <c r="A32" s="19">
        <v>22960</v>
      </c>
      <c r="B32" s="15" t="s">
        <v>103</v>
      </c>
      <c r="C32" s="16">
        <f>K32</f>
        <v>4188600</v>
      </c>
      <c r="D32" s="16">
        <v>0</v>
      </c>
      <c r="E32" s="16">
        <v>0</v>
      </c>
      <c r="F32" s="16"/>
      <c r="G32" s="16"/>
      <c r="H32" s="16"/>
      <c r="I32" s="16"/>
      <c r="J32" s="16"/>
      <c r="K32" s="16">
        <f>K33+K34</f>
        <v>4188600</v>
      </c>
      <c r="L32" s="44"/>
    </row>
    <row r="33" spans="1:12" s="6" customFormat="1" ht="24" customHeight="1">
      <c r="A33" s="39" t="s">
        <v>104</v>
      </c>
      <c r="B33" s="40" t="s">
        <v>105</v>
      </c>
      <c r="C33" s="41">
        <f>K33</f>
        <v>3950000</v>
      </c>
      <c r="D33" s="41">
        <v>0</v>
      </c>
      <c r="E33" s="41">
        <v>0</v>
      </c>
      <c r="F33" s="42"/>
      <c r="G33" s="42"/>
      <c r="H33" s="42"/>
      <c r="I33" s="42"/>
      <c r="J33" s="42"/>
      <c r="K33" s="41">
        <v>3950000</v>
      </c>
      <c r="L33" s="44"/>
    </row>
    <row r="34" spans="1:12" s="7" customFormat="1" ht="24" customHeight="1">
      <c r="A34" s="23" t="s">
        <v>106</v>
      </c>
      <c r="B34" s="25" t="s">
        <v>107</v>
      </c>
      <c r="C34" s="20">
        <f>K34</f>
        <v>238600</v>
      </c>
      <c r="D34" s="20">
        <v>0</v>
      </c>
      <c r="E34" s="26">
        <v>0</v>
      </c>
      <c r="F34" s="26"/>
      <c r="G34" s="26"/>
      <c r="H34" s="26"/>
      <c r="I34" s="26"/>
      <c r="J34" s="26"/>
      <c r="K34" s="20">
        <v>238600</v>
      </c>
      <c r="L34" s="44"/>
    </row>
  </sheetData>
  <sheetProtection/>
  <mergeCells count="13">
    <mergeCell ref="A1:K1"/>
    <mergeCell ref="A2:D2"/>
    <mergeCell ref="A3:B3"/>
    <mergeCell ref="A6:B6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大武口区石炭井办事处</dc:creator>
  <cp:keywords/>
  <dc:description/>
  <cp:lastModifiedBy>Administrator</cp:lastModifiedBy>
  <dcterms:created xsi:type="dcterms:W3CDTF">2019-01-07T02:49:44Z</dcterms:created>
  <dcterms:modified xsi:type="dcterms:W3CDTF">2021-07-01T08:35:18Z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9998C138F7094F208E26A605B2028F8C</vt:lpwstr>
  </property>
</Properties>
</file>