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-财政拨款收支预算表" sheetId="1" r:id="rId1"/>
    <sheet name="表2-财政拨款支出总表" sheetId="2" r:id="rId2"/>
    <sheet name="表3-一般公共预算支出总表" sheetId="3" r:id="rId3"/>
    <sheet name="表4-一般公共预算基本支出表" sheetId="4" r:id="rId4"/>
    <sheet name="表5三公经费预算支出表" sheetId="5" r:id="rId5"/>
    <sheet name="表6-政府性基金预算财政拨款支出表" sheetId="6" r:id="rId6"/>
    <sheet name="表7-部门收支预算表" sheetId="7" r:id="rId7"/>
    <sheet name="表8-部门收入总表" sheetId="8" r:id="rId8"/>
    <sheet name="表9-部门支出预算表" sheetId="9" r:id="rId9"/>
  </sheets>
  <definedNames/>
  <calcPr fullCalcOnLoad="1"/>
</workbook>
</file>

<file path=xl/sharedStrings.xml><?xml version="1.0" encoding="utf-8"?>
<sst xmlns="http://schemas.openxmlformats.org/spreadsheetml/2006/main" count="402" uniqueCount="244">
  <si>
    <t>财政拨款收支总表</t>
  </si>
  <si>
    <t>填报单位名称：大武口区财政局</t>
  </si>
  <si>
    <t>单位：元</t>
  </si>
  <si>
    <t>收                  入</t>
  </si>
  <si>
    <t>支                 出</t>
  </si>
  <si>
    <t>项 目</t>
  </si>
  <si>
    <t>预算数</t>
  </si>
  <si>
    <t>项目（按功能分类）</t>
  </si>
  <si>
    <t>一般公共预算
财政拨款</t>
  </si>
  <si>
    <t>政府性基金预算
财政拨款</t>
  </si>
  <si>
    <t>一、本年收入</t>
  </si>
  <si>
    <t>一、本年支出</t>
  </si>
  <si>
    <t>小计</t>
  </si>
  <si>
    <t>（一）一般公共服务支出</t>
  </si>
  <si>
    <t>（一）一般公共预算财政拨款</t>
  </si>
  <si>
    <t>（二）外交支出</t>
  </si>
  <si>
    <t>（二）政府性基金预算财政拨款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</si>
  <si>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</si>
  <si>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</si>
  <si>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</si>
  <si>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</si>
  <si>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</si>
  <si>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</si>
  <si>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</si>
  <si>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</si>
  <si>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</si>
  <si>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</si>
  <si>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</si>
  <si>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</si>
  <si>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</si>
  <si>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</si>
  <si>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</si>
  <si>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</si>
  <si>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</si>
  <si>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</si>
  <si>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</si>
  <si>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</si>
  <si>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</si>
  <si>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</si>
  <si>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</si>
  <si>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</si>
  <si>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</si>
  <si>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</si>
  <si>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</si>
  <si>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</si>
  <si>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</si>
  <si>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r>
      <t>收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入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总</t>
    </r>
    <r>
      <rPr>
        <b/>
        <sz val="9"/>
        <color indexed="8"/>
        <rFont val="Courier New"/>
        <family val="3"/>
      </rPr>
      <t xml:space="preserve">  </t>
    </r>
    <r>
      <rPr>
        <b/>
        <sz val="9"/>
        <color indexed="8"/>
        <rFont val="宋体"/>
        <family val="0"/>
      </rPr>
      <t>计</t>
    </r>
  </si>
  <si>
    <t>支  出  总  计</t>
  </si>
  <si>
    <t xml:space="preserve">财政拨款支出总表
</t>
  </si>
  <si>
    <t>填报单位名称： 大武口区财政局                                                                                                        单位：元</t>
  </si>
  <si>
    <t>功能分类科目</t>
  </si>
  <si>
    <t>总计</t>
  </si>
  <si>
    <t>一般公共预算财政拨款</t>
  </si>
  <si>
    <t>功能科目编码</t>
  </si>
  <si>
    <t>功能科目名称</t>
  </si>
  <si>
    <t>经费拨款</t>
  </si>
  <si>
    <t>纳入预算管理的非税收入安排</t>
  </si>
  <si>
    <t>自治区一般性转移支付</t>
  </si>
  <si>
    <t>自治区专项转移支付</t>
  </si>
  <si>
    <t>市级专项转移支付</t>
  </si>
  <si>
    <t>**</t>
  </si>
  <si>
    <t>合计</t>
  </si>
  <si>
    <t>一般公共服务支出</t>
  </si>
  <si>
    <t>财政事务</t>
  </si>
  <si>
    <t>2010601</t>
  </si>
  <si>
    <t>行政运行</t>
  </si>
  <si>
    <t>2010602</t>
  </si>
  <si>
    <t>一般行政管理事务</t>
  </si>
  <si>
    <t>社会保障和就业支出</t>
  </si>
  <si>
    <t>行政事业单位养老支出</t>
  </si>
  <si>
    <t>2080505</t>
  </si>
  <si>
    <t>机关事业单位基本养老保险缴费支出</t>
  </si>
  <si>
    <t>卫生健康支出</t>
  </si>
  <si>
    <t>行政事业单位医疗</t>
  </si>
  <si>
    <t>2101101</t>
  </si>
  <si>
    <t>行政单位医疗</t>
  </si>
  <si>
    <t>2101103</t>
  </si>
  <si>
    <t>公务员医疗补助</t>
  </si>
  <si>
    <t>2101199</t>
  </si>
  <si>
    <t>其他行政事业单位医疗支出㎏</t>
  </si>
  <si>
    <t>住房保障支出</t>
  </si>
  <si>
    <t>住房改革支出</t>
  </si>
  <si>
    <t>2210201</t>
  </si>
  <si>
    <t>住房公积金</t>
  </si>
  <si>
    <t>2210203</t>
  </si>
  <si>
    <t>购房补贴</t>
  </si>
  <si>
    <t>一般公共预算支出表</t>
  </si>
  <si>
    <t>填报单位名称：  大武口区财政局                                                                                                   单位：元</t>
  </si>
  <si>
    <t>2019年执行数</t>
  </si>
  <si>
    <t>2020年预算数</t>
  </si>
  <si>
    <t>2020年预算数与2019年
执行数</t>
  </si>
  <si>
    <t>基本支出</t>
  </si>
  <si>
    <t>项目支出</t>
  </si>
  <si>
    <t>增减额</t>
  </si>
  <si>
    <t>增减%</t>
  </si>
  <si>
    <t>科目编码</t>
  </si>
  <si>
    <t>科目名称</t>
  </si>
  <si>
    <t>1</t>
  </si>
  <si>
    <t>其他财政事务支出</t>
  </si>
  <si>
    <t>其他一般公共服务支出</t>
  </si>
  <si>
    <t>行政事业单位离退休</t>
  </si>
  <si>
    <t>未归口管理的行政单位离退休</t>
  </si>
  <si>
    <t>其他社会保障和就业支出</t>
  </si>
  <si>
    <t>农林水支出</t>
  </si>
  <si>
    <t>农村综合改革</t>
  </si>
  <si>
    <t xml:space="preserve">  农村综合改革示范试点补助</t>
  </si>
  <si>
    <t>一般公共预算基本支出表</t>
  </si>
  <si>
    <t>经济科目</t>
  </si>
  <si>
    <t>基本支出预算</t>
  </si>
  <si>
    <t>经济科目编码</t>
  </si>
  <si>
    <t>经济科目名称</t>
  </si>
  <si>
    <t>人员支出</t>
  </si>
  <si>
    <t>日常公用支出</t>
  </si>
  <si>
    <t>工资福利支出</t>
  </si>
  <si>
    <t>　　30101</t>
  </si>
  <si>
    <t>基本工资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</si>
  <si>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</si>
  <si>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</si>
  <si>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</si>
  <si>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</si>
  <si>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</si>
  <si>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</si>
  <si>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　　30110</t>
  </si>
  <si>
    <t>职工基本医疗保险缴费</t>
  </si>
  <si>
    <t>　　30111</t>
  </si>
  <si>
    <t>公务员医疗补助缴费</t>
  </si>
  <si>
    <t>　　30112</t>
  </si>
  <si>
    <t>其他社会保障缴费</t>
  </si>
  <si>
    <t>　　30113</t>
  </si>
  <si>
    <t>　　30114</t>
  </si>
  <si>
    <t>医疗费</t>
  </si>
  <si>
    <t>商品和服务支出</t>
  </si>
  <si>
    <t>　　30201</t>
  </si>
  <si>
    <t>办公费</t>
  </si>
  <si>
    <t>　　30207</t>
  </si>
  <si>
    <t>邮电费</t>
  </si>
  <si>
    <t>　　30211</t>
  </si>
  <si>
    <t>差旅费</t>
  </si>
  <si>
    <t>　　30217</t>
  </si>
  <si>
    <t>公务接待费</t>
  </si>
  <si>
    <t>　　30228</t>
  </si>
  <si>
    <t>工会经费</t>
  </si>
  <si>
    <t>　　30239</t>
  </si>
  <si>
    <t>其他交通费用</t>
  </si>
  <si>
    <t>　　30299</t>
  </si>
  <si>
    <t>其他商品和服务支出</t>
  </si>
  <si>
    <t>对个人和家庭的补助</t>
  </si>
  <si>
    <t>　　30399</t>
  </si>
  <si>
    <t>其他对个人和家庭的补助</t>
  </si>
  <si>
    <t>一般公共预算“三公”经费支出表</t>
  </si>
  <si>
    <t>填报单位名称：大武口区财政局                                                                                        单位：元</t>
  </si>
  <si>
    <t>预算单位</t>
  </si>
  <si>
    <t>2019年预算数</t>
  </si>
  <si>
    <t>因公
出国（境）</t>
  </si>
  <si>
    <t>公务用车购置及运行费</t>
  </si>
  <si>
    <t>公务
接待费</t>
  </si>
  <si>
    <t>公务车辆
购置费</t>
  </si>
  <si>
    <t>公车运行维护费</t>
  </si>
  <si>
    <t>公务车辆购置费</t>
  </si>
  <si>
    <t>大武口区财政局</t>
  </si>
  <si>
    <t>政府性基金预算支出表</t>
  </si>
  <si>
    <t>2019年
执行数
（决算数）</t>
  </si>
  <si>
    <t>2020年预算数与2019年执行数（决算数）</t>
  </si>
  <si>
    <t>支出功能分类科目编码</t>
  </si>
  <si>
    <t>人员经费</t>
  </si>
  <si>
    <t>日常公用
经费</t>
  </si>
  <si>
    <t>¦</t>
  </si>
  <si>
    <t>部门收支总表</t>
  </si>
  <si>
    <t>收     入</t>
  </si>
  <si>
    <t>支     出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</si>
  <si>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</si>
  <si>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</si>
  <si>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</si>
  <si>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</si>
  <si>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</si>
  <si>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</si>
  <si>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</si>
  <si>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</si>
  <si>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</si>
  <si>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</si>
  <si>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</si>
  <si>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</si>
  <si>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</si>
  <si>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</si>
  <si>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</si>
  <si>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</si>
  <si>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</si>
  <si>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</si>
  <si>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</si>
  <si>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</si>
  <si>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</si>
  <si>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</si>
  <si>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</si>
  <si>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</si>
  <si>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</si>
  <si>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</si>
  <si>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</si>
  <si>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</si>
  <si>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</si>
  <si>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</si>
  <si>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</si>
  <si>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</si>
  <si>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</si>
  <si>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</si>
  <si>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</si>
  <si>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</si>
  <si>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</si>
  <si>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</si>
  <si>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</si>
  <si>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</si>
  <si>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</si>
  <si>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</si>
  <si>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</si>
  <si>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</si>
  <si>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收入总计</t>
  </si>
  <si>
    <t>支出总计</t>
  </si>
  <si>
    <t>部门收入总表</t>
  </si>
  <si>
    <t xml:space="preserve"> 填报单位名称：大武口区财政局                                                                                                                             单位：元</t>
  </si>
  <si>
    <t>财政拨款收入</t>
  </si>
  <si>
    <t>事业单位经营收入</t>
  </si>
  <si>
    <t>上级补助收入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</si>
  <si>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</si>
  <si>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</si>
  <si>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</si>
  <si>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</si>
  <si>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</si>
  <si>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</si>
  <si>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一般公共财政预算拨款收入</t>
  </si>
  <si>
    <t>政府性基金预算拨款收入</t>
  </si>
  <si>
    <t>金额</t>
  </si>
  <si>
    <t>其中：纳入财政专户管理的非税收入</t>
  </si>
  <si>
    <t xml:space="preserve">小计 </t>
  </si>
  <si>
    <t>非本级财政拨款</t>
  </si>
  <si>
    <t>本级横向财政拨款</t>
  </si>
  <si>
    <t>部门支出总表</t>
  </si>
  <si>
    <t>行政支出</t>
  </si>
  <si>
    <t>事业支出</t>
  </si>
  <si>
    <t>经营支出</t>
  </si>
  <si>
    <t>上缴上级
支出</t>
  </si>
  <si>
    <t>对附属单位
补助支出</t>
  </si>
  <si>
    <t>投资支出</t>
  </si>
  <si>
    <t>债务还本
支出</t>
  </si>
  <si>
    <t>其他支出</t>
  </si>
  <si>
    <t xml:space="preserve">科目名称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</si>
</sst>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_ "/>
    <numFmt numFmtId="181" formatCode="#,##0_ "/>
    <numFmt numFmtId="182" formatCode="#,##0;[Red]#,##0"/>
    <numFmt numFmtId="183" formatCode="0_);[Red]\(0\)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2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Courier New"/>
      <family val="3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Calibri"/>
      <family val="2"/>
    </font>
    <font>
      <sz val="9"/>
      <color indexed="8"/>
      <name val="Trial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9"/>
      <color indexed="8"/>
      <name val="Courier New"/>
      <family val="3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3" fillId="0" borderId="0">
      <alignment vertical="center"/>
      <protection/>
    </xf>
    <xf numFmtId="0" fontId="27" fillId="3" borderId="0" applyNumberFormat="0" applyBorder="0" applyAlignment="0" applyProtection="0"/>
    <xf numFmtId="0" fontId="23" fillId="0" borderId="0">
      <alignment vertical="center"/>
      <protection/>
    </xf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3" fillId="0" borderId="0">
      <alignment vertical="center"/>
      <protection/>
    </xf>
    <xf numFmtId="0" fontId="27" fillId="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2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3" fillId="0" borderId="0">
      <alignment vertical="center"/>
      <protection/>
    </xf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3" fillId="0" borderId="0">
      <alignment vertical="center"/>
      <protection/>
    </xf>
    <xf numFmtId="0" fontId="27" fillId="14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6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4" borderId="1" applyNumberFormat="0" applyAlignment="0" applyProtection="0"/>
    <xf numFmtId="0" fontId="27" fillId="6" borderId="0" applyNumberFormat="0" applyBorder="0" applyAlignment="0" applyProtection="0"/>
    <xf numFmtId="0" fontId="36" fillId="3" borderId="2" applyNumberFormat="0" applyAlignment="0" applyProtection="0"/>
    <xf numFmtId="0" fontId="37" fillId="1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35" fillId="0" borderId="5" applyNumberFormat="0" applyFill="0" applyAlignment="0" applyProtection="0"/>
    <xf numFmtId="0" fontId="42" fillId="0" borderId="6" applyNumberFormat="0" applyFill="0" applyAlignment="0" applyProtection="0"/>
    <xf numFmtId="0" fontId="6" fillId="10" borderId="0" applyNumberFormat="0" applyBorder="0" applyAlignment="0" applyProtection="0"/>
    <xf numFmtId="0" fontId="6" fillId="0" borderId="0">
      <alignment vertical="center"/>
      <protection/>
    </xf>
    <xf numFmtId="0" fontId="23" fillId="0" borderId="0">
      <alignment vertical="center"/>
      <protection/>
    </xf>
    <xf numFmtId="0" fontId="6" fillId="5" borderId="0" applyNumberFormat="0" applyBorder="0" applyAlignment="0" applyProtection="0"/>
    <xf numFmtId="0" fontId="22" fillId="14" borderId="0" applyNumberFormat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9" fillId="17" borderId="0" applyNumberFormat="0" applyBorder="0" applyAlignment="0" applyProtection="0"/>
    <xf numFmtId="0" fontId="28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7" fillId="18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>
      <alignment vertical="center"/>
      <protection/>
    </xf>
    <xf numFmtId="0" fontId="6" fillId="2" borderId="0" applyNumberFormat="0" applyBorder="0" applyAlignment="0" applyProtection="0"/>
    <xf numFmtId="0" fontId="0" fillId="11" borderId="8" applyNumberFormat="0" applyFont="0" applyAlignment="0" applyProtection="0"/>
    <xf numFmtId="0" fontId="22" fillId="4" borderId="0" applyNumberFormat="0" applyBorder="0" applyAlignment="0" applyProtection="0"/>
    <xf numFmtId="0" fontId="25" fillId="12" borderId="0" applyNumberFormat="0" applyBorder="0" applyAlignment="0" applyProtection="0"/>
    <xf numFmtId="0" fontId="6" fillId="5" borderId="0" applyNumberFormat="0" applyBorder="0" applyAlignment="0" applyProtection="0"/>
    <xf numFmtId="0" fontId="24" fillId="8" borderId="0" applyNumberFormat="0" applyBorder="0" applyAlignment="0" applyProtection="0"/>
    <xf numFmtId="0" fontId="31" fillId="4" borderId="9" applyNumberFormat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9" fillId="13" borderId="0" applyNumberFormat="0" applyBorder="0" applyAlignment="0" applyProtection="0"/>
    <xf numFmtId="0" fontId="23" fillId="0" borderId="0">
      <alignment vertical="center"/>
      <protection/>
    </xf>
    <xf numFmtId="0" fontId="22" fillId="13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6" fillId="17" borderId="0" applyNumberFormat="0" applyBorder="0" applyAlignment="0" applyProtection="0"/>
    <xf numFmtId="0" fontId="23" fillId="0" borderId="0">
      <alignment vertical="center"/>
      <protection/>
    </xf>
    <xf numFmtId="0" fontId="38" fillId="2" borderId="9" applyNumberFormat="0" applyAlignment="0" applyProtection="0"/>
    <xf numFmtId="0" fontId="6" fillId="4" borderId="0" applyNumberFormat="0" applyBorder="0" applyAlignment="0" applyProtection="0"/>
    <xf numFmtId="0" fontId="22" fillId="18" borderId="0" applyNumberFormat="0" applyBorder="0" applyAlignment="0" applyProtection="0"/>
    <xf numFmtId="0" fontId="6" fillId="1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center" vertical="center"/>
      <protection/>
    </xf>
    <xf numFmtId="181" fontId="8" fillId="0" borderId="13" xfId="0" applyNumberFormat="1" applyFont="1" applyFill="1" applyBorder="1" applyAlignment="1" applyProtection="1">
      <alignment horizontal="center" vertical="center"/>
      <protection/>
    </xf>
    <xf numFmtId="181" fontId="8" fillId="0" borderId="11" xfId="0" applyNumberFormat="1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left" vertical="center"/>
      <protection/>
    </xf>
    <xf numFmtId="1" fontId="8" fillId="17" borderId="14" xfId="0" applyNumberFormat="1" applyFont="1" applyFill="1" applyBorder="1" applyAlignment="1" applyProtection="1">
      <alignment vertical="center"/>
      <protection/>
    </xf>
    <xf numFmtId="1" fontId="8" fillId="17" borderId="14" xfId="0" applyNumberFormat="1" applyFont="1" applyFill="1" applyBorder="1" applyAlignment="1" applyProtection="1">
      <alignment horizontal="left" vertical="center"/>
      <protection/>
    </xf>
    <xf numFmtId="3" fontId="8" fillId="17" borderId="14" xfId="0" applyNumberFormat="1" applyFont="1" applyFill="1" applyBorder="1" applyAlignment="1" applyProtection="1">
      <alignment horizontal="right" vertical="center"/>
      <protection/>
    </xf>
    <xf numFmtId="1" fontId="8" fillId="17" borderId="14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3" fontId="9" fillId="0" borderId="11" xfId="0" applyNumberFormat="1" applyFont="1" applyFill="1" applyBorder="1" applyAlignment="1" applyProtection="1">
      <alignment horizontal="left" vertical="center" wrapText="1"/>
      <protection/>
    </xf>
    <xf numFmtId="181" fontId="8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181" fontId="2" fillId="0" borderId="11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/>
      <protection/>
    </xf>
    <xf numFmtId="181" fontId="8" fillId="0" borderId="1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80" fontId="8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3" fontId="9" fillId="0" borderId="14" xfId="0" applyNumberFormat="1" applyFont="1" applyFill="1" applyBorder="1" applyAlignment="1" applyProtection="1">
      <alignment horizontal="left" vertical="center" wrapText="1"/>
      <protection/>
    </xf>
    <xf numFmtId="181" fontId="8" fillId="0" borderId="18" xfId="0" applyNumberFormat="1" applyFont="1" applyFill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181" fontId="14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horizontal="left" wrapText="1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8" fillId="4" borderId="14" xfId="0" applyFont="1" applyFill="1" applyBorder="1" applyAlignment="1" applyProtection="1">
      <alignment horizontal="center" vertical="center" wrapText="1"/>
      <protection/>
    </xf>
    <xf numFmtId="181" fontId="8" fillId="4" borderId="14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181" fontId="8" fillId="17" borderId="14" xfId="0" applyNumberFormat="1" applyFont="1" applyFill="1" applyBorder="1" applyAlignment="1" applyProtection="1">
      <alignment horizontal="right" vertical="center" wrapText="1"/>
      <protection/>
    </xf>
    <xf numFmtId="181" fontId="8" fillId="0" borderId="14" xfId="0" applyNumberFormat="1" applyFont="1" applyBorder="1" applyAlignment="1" applyProtection="1">
      <alignment horizontal="right" vertical="center" wrapText="1"/>
      <protection/>
    </xf>
    <xf numFmtId="181" fontId="8" fillId="0" borderId="14" xfId="0" applyNumberFormat="1" applyFont="1" applyBorder="1" applyAlignment="1" applyProtection="1">
      <alignment horizontal="right" wrapText="1"/>
      <protection/>
    </xf>
    <xf numFmtId="182" fontId="8" fillId="0" borderId="14" xfId="0" applyNumberFormat="1" applyFont="1" applyBorder="1" applyAlignment="1" applyProtection="1">
      <alignment horizontal="right" vertical="center"/>
      <protection/>
    </xf>
    <xf numFmtId="0" fontId="8" fillId="3" borderId="14" xfId="0" applyFont="1" applyFill="1" applyBorder="1" applyAlignment="1" applyProtection="1">
      <alignment horizontal="center" vertical="center" wrapText="1"/>
      <protection/>
    </xf>
    <xf numFmtId="181" fontId="8" fillId="3" borderId="14" xfId="0" applyNumberFormat="1" applyFont="1" applyFill="1" applyBorder="1" applyAlignment="1" applyProtection="1">
      <alignment horizontal="right" vertical="center" wrapText="1"/>
      <protection/>
    </xf>
    <xf numFmtId="181" fontId="8" fillId="3" borderId="14" xfId="0" applyNumberFormat="1" applyFont="1" applyFill="1" applyBorder="1" applyAlignment="1" applyProtection="1">
      <alignment vertic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181" fontId="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11" xfId="0" applyFont="1" applyBorder="1" applyAlignment="1" applyProtection="1">
      <alignment horizontal="center" vertical="center"/>
      <protection/>
    </xf>
    <xf numFmtId="181" fontId="9" fillId="17" borderId="11" xfId="0" applyNumberFormat="1" applyFont="1" applyFill="1" applyBorder="1" applyAlignment="1" applyProtection="1">
      <alignment horizontal="right" vertical="center"/>
      <protection/>
    </xf>
    <xf numFmtId="9" fontId="9" fillId="17" borderId="11" xfId="0" applyNumberFormat="1" applyFont="1" applyFill="1" applyBorder="1" applyAlignment="1" applyProtection="1">
      <alignment horizontal="right" vertical="center"/>
      <protection/>
    </xf>
    <xf numFmtId="9" fontId="8" fillId="0" borderId="1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180" fontId="17" fillId="0" borderId="20" xfId="0" applyNumberFormat="1" applyFont="1" applyFill="1" applyBorder="1" applyAlignment="1" applyProtection="1">
      <alignment vertical="center"/>
      <protection/>
    </xf>
    <xf numFmtId="0" fontId="8" fillId="0" borderId="21" xfId="0" applyFont="1" applyBorder="1" applyAlignment="1" applyProtection="1">
      <alignment/>
      <protection/>
    </xf>
    <xf numFmtId="180" fontId="17" fillId="0" borderId="11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5" borderId="11" xfId="0" applyFont="1" applyFill="1" applyBorder="1" applyAlignment="1" applyProtection="1">
      <alignment horizontal="center" vertical="center"/>
      <protection/>
    </xf>
    <xf numFmtId="181" fontId="9" fillId="5" borderId="11" xfId="0" applyNumberFormat="1" applyFont="1" applyFill="1" applyBorder="1" applyAlignment="1" applyProtection="1">
      <alignment horizontal="right" vertical="center"/>
      <protection/>
    </xf>
    <xf numFmtId="0" fontId="9" fillId="5" borderId="11" xfId="0" applyFont="1" applyFill="1" applyBorder="1" applyAlignment="1" applyProtection="1">
      <alignment horizontal="left" vertical="center"/>
      <protection/>
    </xf>
    <xf numFmtId="49" fontId="4" fillId="17" borderId="11" xfId="0" applyNumberFormat="1" applyFont="1" applyFill="1" applyBorder="1" applyAlignment="1" applyProtection="1">
      <alignment horizontal="left" vertical="center"/>
      <protection/>
    </xf>
    <xf numFmtId="3" fontId="4" fillId="17" borderId="11" xfId="0" applyNumberFormat="1" applyFont="1" applyFill="1" applyBorder="1" applyAlignment="1" applyProtection="1">
      <alignment horizontal="left" vertical="center"/>
      <protection/>
    </xf>
    <xf numFmtId="3" fontId="4" fillId="17" borderId="11" xfId="0" applyNumberFormat="1" applyFont="1" applyFill="1" applyBorder="1" applyAlignment="1" applyProtection="1">
      <alignment horizontal="right" vertical="center"/>
      <protection/>
    </xf>
    <xf numFmtId="3" fontId="8" fillId="17" borderId="0" xfId="0" applyNumberFormat="1" applyFont="1" applyFill="1" applyBorder="1" applyAlignment="1" applyProtection="1">
      <alignment horizontal="right" vertical="center"/>
      <protection/>
    </xf>
    <xf numFmtId="181" fontId="8" fillId="0" borderId="16" xfId="0" applyNumberFormat="1" applyFont="1" applyBorder="1" applyAlignment="1" applyProtection="1">
      <alignment/>
      <protection/>
    </xf>
    <xf numFmtId="3" fontId="4" fillId="17" borderId="2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3" fontId="4" fillId="17" borderId="2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49" fontId="8" fillId="0" borderId="17" xfId="0" applyNumberFormat="1" applyFont="1" applyBorder="1" applyAlignment="1" applyProtection="1">
      <alignment horizontal="center" vertical="center"/>
      <protection/>
    </xf>
    <xf numFmtId="183" fontId="20" fillId="0" borderId="17" xfId="0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1" fontId="8" fillId="17" borderId="23" xfId="0" applyNumberFormat="1" applyFont="1" applyFill="1" applyBorder="1" applyAlignment="1" applyProtection="1">
      <alignment vertical="center"/>
      <protection/>
    </xf>
    <xf numFmtId="1" fontId="8" fillId="17" borderId="11" xfId="0" applyNumberFormat="1" applyFont="1" applyFill="1" applyBorder="1" applyAlignment="1" applyProtection="1">
      <alignment horizontal="left" vertical="center"/>
      <protection/>
    </xf>
    <xf numFmtId="1" fontId="8" fillId="17" borderId="23" xfId="0" applyNumberFormat="1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1" fontId="8" fillId="17" borderId="23" xfId="0" applyNumberFormat="1" applyFont="1" applyFill="1" applyBorder="1" applyAlignment="1" applyProtection="1">
      <alignment horizontal="center" vertical="center"/>
      <protection/>
    </xf>
    <xf numFmtId="1" fontId="8" fillId="17" borderId="23" xfId="0" applyNumberFormat="1" applyFont="1" applyFill="1" applyBorder="1" applyAlignment="1" applyProtection="1">
      <alignment horizontal="center" vertical="center"/>
      <protection/>
    </xf>
    <xf numFmtId="3" fontId="9" fillId="0" borderId="24" xfId="0" applyNumberFormat="1" applyFont="1" applyFill="1" applyBorder="1" applyAlignment="1" applyProtection="1">
      <alignment horizontal="left" vertical="center" wrapText="1"/>
      <protection/>
    </xf>
    <xf numFmtId="181" fontId="8" fillId="0" borderId="2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8" fillId="0" borderId="11" xfId="0" applyNumberFormat="1" applyFont="1" applyFill="1" applyBorder="1" applyAlignment="1" applyProtection="1">
      <alignment vertical="center"/>
      <protection/>
    </xf>
    <xf numFmtId="181" fontId="8" fillId="0" borderId="26" xfId="0" applyNumberFormat="1" applyFont="1" applyFill="1" applyBorder="1" applyAlignment="1" applyProtection="1">
      <alignment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0" fontId="8" fillId="0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left" vertical="center"/>
      <protection/>
    </xf>
    <xf numFmtId="181" fontId="8" fillId="5" borderId="11" xfId="0" applyNumberFormat="1" applyFont="1" applyFill="1" applyBorder="1" applyAlignment="1" applyProtection="1">
      <alignment horizontal="right" vertical="center"/>
      <protection/>
    </xf>
    <xf numFmtId="181" fontId="8" fillId="0" borderId="27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/>
      <protection/>
    </xf>
    <xf numFmtId="0" fontId="8" fillId="4" borderId="14" xfId="0" applyFont="1" applyFill="1" applyBorder="1" applyAlignment="1" applyProtection="1">
      <alignment horizontal="left" vertical="center"/>
      <protection/>
    </xf>
    <xf numFmtId="181" fontId="3" fillId="4" borderId="14" xfId="0" applyNumberFormat="1" applyFont="1" applyFill="1" applyBorder="1" applyAlignment="1" applyProtection="1">
      <alignment horizontal="right" vertical="center"/>
      <protection/>
    </xf>
    <xf numFmtId="0" fontId="8" fillId="4" borderId="14" xfId="0" applyFont="1" applyFill="1" applyBorder="1" applyAlignment="1" applyProtection="1">
      <alignment vertical="center"/>
      <protection/>
    </xf>
    <xf numFmtId="181" fontId="8" fillId="4" borderId="14" xfId="0" applyNumberFormat="1" applyFont="1" applyFill="1" applyBorder="1" applyAlignment="1" applyProtection="1">
      <alignment horizontal="right" vertical="center"/>
      <protection/>
    </xf>
    <xf numFmtId="181" fontId="3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181" fontId="8" fillId="0" borderId="14" xfId="0" applyNumberFormat="1" applyFont="1" applyFill="1" applyBorder="1" applyAlignment="1" applyProtection="1">
      <alignment horizontal="right" vertical="center"/>
      <protection/>
    </xf>
    <xf numFmtId="181" fontId="14" fillId="17" borderId="14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181" fontId="14" fillId="0" borderId="14" xfId="0" applyNumberFormat="1" applyFont="1" applyBorder="1" applyAlignment="1" applyProtection="1">
      <alignment/>
      <protection/>
    </xf>
    <xf numFmtId="181" fontId="14" fillId="0" borderId="14" xfId="0" applyNumberFormat="1" applyFont="1" applyBorder="1" applyAlignment="1" applyProtection="1">
      <alignment horizontal="right" vertical="center"/>
      <protection/>
    </xf>
    <xf numFmtId="3" fontId="8" fillId="17" borderId="14" xfId="41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left" vertical="center"/>
      <protection/>
    </xf>
    <xf numFmtId="182" fontId="9" fillId="4" borderId="14" xfId="0" applyNumberFormat="1" applyFont="1" applyFill="1" applyBorder="1" applyAlignment="1" applyProtection="1">
      <alignment horizontal="right" vertical="center"/>
      <protection/>
    </xf>
    <xf numFmtId="0" fontId="9" fillId="4" borderId="14" xfId="0" applyFont="1" applyFill="1" applyBorder="1" applyAlignment="1" applyProtection="1">
      <alignment vertical="center"/>
      <protection/>
    </xf>
    <xf numFmtId="182" fontId="9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4" fontId="8" fillId="4" borderId="14" xfId="0" applyNumberFormat="1" applyFont="1" applyFill="1" applyBorder="1" applyAlignment="1" applyProtection="1">
      <alignment horizontal="center" vertical="center" wrapText="1"/>
      <protection/>
    </xf>
    <xf numFmtId="181" fontId="8" fillId="4" borderId="14" xfId="0" applyNumberFormat="1" applyFont="1" applyFill="1" applyBorder="1" applyAlignment="1" applyProtection="1">
      <alignment horizontal="center" vertical="center"/>
      <protection/>
    </xf>
    <xf numFmtId="181" fontId="8" fillId="17" borderId="14" xfId="0" applyNumberFormat="1" applyFont="1" applyFill="1" applyBorder="1" applyAlignment="1" applyProtection="1">
      <alignment horizontal="right" vertical="center"/>
      <protection/>
    </xf>
    <xf numFmtId="181" fontId="8" fillId="0" borderId="14" xfId="0" applyNumberFormat="1" applyFont="1" applyFill="1" applyBorder="1" applyAlignment="1" applyProtection="1">
      <alignment vertical="center"/>
      <protection/>
    </xf>
    <xf numFmtId="181" fontId="8" fillId="0" borderId="14" xfId="0" applyNumberFormat="1" applyFont="1" applyFill="1" applyBorder="1" applyAlignment="1" applyProtection="1">
      <alignment horizontal="center" vertical="center"/>
      <protection/>
    </xf>
    <xf numFmtId="182" fontId="8" fillId="0" borderId="14" xfId="0" applyNumberFormat="1" applyFont="1" applyBorder="1" applyAlignment="1" applyProtection="1">
      <alignment horizontal="center" vertical="center"/>
      <protection/>
    </xf>
    <xf numFmtId="182" fontId="8" fillId="17" borderId="14" xfId="0" applyNumberFormat="1" applyFont="1" applyFill="1" applyBorder="1" applyAlignment="1" applyProtection="1">
      <alignment horizontal="right" vertical="center"/>
      <protection/>
    </xf>
    <xf numFmtId="182" fontId="9" fillId="0" borderId="14" xfId="0" applyNumberFormat="1" applyFont="1" applyFill="1" applyBorder="1" applyAlignment="1" applyProtection="1">
      <alignment vertical="center"/>
      <protection/>
    </xf>
    <xf numFmtId="182" fontId="9" fillId="17" borderId="14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60% - 着色 2" xfId="15"/>
    <cellStyle name="常规_表1-财政拨款收支预算表_4" xfId="16"/>
    <cellStyle name="着色 3" xfId="17"/>
    <cellStyle name="常规_表4-一般公共预算基本支出表" xfId="18"/>
    <cellStyle name="40% - 着色 3" xfId="19"/>
    <cellStyle name="20% - 着色 5" xfId="20"/>
    <cellStyle name="常规_表4-一般公共预算基本支出表_1" xfId="21"/>
    <cellStyle name="着色 1" xfId="22"/>
    <cellStyle name="常规_表1-财政拨款收支预算表_2" xfId="23"/>
    <cellStyle name="常规_表1-财政拨款收支预算表_1" xfId="24"/>
    <cellStyle name="常规_表1-财政拨款收支预算表_3" xfId="25"/>
    <cellStyle name="着色 2" xfId="26"/>
    <cellStyle name="40% - 着色 4" xfId="27"/>
    <cellStyle name="着色 5" xfId="28"/>
    <cellStyle name="20% - 着色 1" xfId="29"/>
    <cellStyle name="20% - 着色 2" xfId="30"/>
    <cellStyle name="20% - 着色 4" xfId="31"/>
    <cellStyle name="20% - 着色 6" xfId="32"/>
    <cellStyle name="常规_表4-一般公共预算基本支出表_2" xfId="33"/>
    <cellStyle name="40% - 着色 2" xfId="34"/>
    <cellStyle name="60% - 着色 1" xfId="35"/>
    <cellStyle name="60% - 着色 3" xfId="36"/>
    <cellStyle name="60% - 着色 4" xfId="37"/>
    <cellStyle name="60% - 着色 6" xfId="38"/>
    <cellStyle name="常规_表1-财政拨款收支预算表" xfId="39"/>
    <cellStyle name="着色 6" xfId="40"/>
    <cellStyle name="常规_Sheet3_1" xfId="41"/>
    <cellStyle name="60% - 强调文字颜色 6" xfId="42"/>
    <cellStyle name="20% - 强调文字颜色 6" xfId="43"/>
    <cellStyle name="40% - 着色 1" xfId="44"/>
    <cellStyle name="输出" xfId="45"/>
    <cellStyle name="60% - 着色 5" xfId="46"/>
    <cellStyle name="检查单元格" xfId="47"/>
    <cellStyle name="差" xfId="48"/>
    <cellStyle name="标题 1" xfId="49"/>
    <cellStyle name="解释性文本" xfId="50"/>
    <cellStyle name="标题 2" xfId="51"/>
    <cellStyle name="40% - 强调文字颜色 5" xfId="52"/>
    <cellStyle name="Comma [0]" xfId="53"/>
    <cellStyle name="40% - 强调文字颜色 6" xfId="54"/>
    <cellStyle name="Hyperlink" xfId="55"/>
    <cellStyle name="强调文字颜色 5" xfId="56"/>
    <cellStyle name="标题 3" xfId="57"/>
    <cellStyle name="汇总" xfId="58"/>
    <cellStyle name="20% - 强调文字颜色 1" xfId="59"/>
    <cellStyle name="常规_部门预算收支明细表_21" xfId="60"/>
    <cellStyle name="常规_表4-一般公共预算基本支出表_3" xfId="61"/>
    <cellStyle name="40% - 强调文字颜色 1" xfId="62"/>
    <cellStyle name="强调文字颜色 6" xfId="63"/>
    <cellStyle name="Comma" xfId="64"/>
    <cellStyle name="标题" xfId="65"/>
    <cellStyle name="Followed Hyperlink" xfId="66"/>
    <cellStyle name="40% - 强调文字颜色 4" xfId="67"/>
    <cellStyle name="20% - 着色 3" xfId="68"/>
    <cellStyle name="链接单元格" xfId="69"/>
    <cellStyle name="标题 4" xfId="70"/>
    <cellStyle name="20% - 强调文字颜色 2" xfId="71"/>
    <cellStyle name="着色 4" xfId="72"/>
    <cellStyle name="Currency [0]" xfId="73"/>
    <cellStyle name="警告文本" xfId="74"/>
    <cellStyle name="常规_表4-一般公共预算基本支出表_4" xfId="75"/>
    <cellStyle name="40% - 强调文字颜色 2" xfId="76"/>
    <cellStyle name="注释" xfId="77"/>
    <cellStyle name="60% - 强调文字颜色 3" xfId="78"/>
    <cellStyle name="好" xfId="79"/>
    <cellStyle name="20% - 强调文字颜色 5" xfId="80"/>
    <cellStyle name="适中" xfId="81"/>
    <cellStyle name="计算" xfId="82"/>
    <cellStyle name="强调文字颜色 1" xfId="83"/>
    <cellStyle name="60% - 强调文字颜色 4" xfId="84"/>
    <cellStyle name="40% - 着色 5" xfId="85"/>
    <cellStyle name="常规_表5三公经费预算支出表" xfId="86"/>
    <cellStyle name="60% - 强调文字颜色 1" xfId="87"/>
    <cellStyle name="强调文字颜色 2" xfId="88"/>
    <cellStyle name="60% - 强调文字颜色 5" xfId="89"/>
    <cellStyle name="40% - 着色 6" xfId="90"/>
    <cellStyle name="Percent" xfId="91"/>
    <cellStyle name="60% - 强调文字颜色 2" xfId="92"/>
    <cellStyle name="Currency" xfId="93"/>
    <cellStyle name="强调文字颜色 3" xfId="94"/>
    <cellStyle name="20% - 强调文字颜色 3" xfId="95"/>
    <cellStyle name="常规_表4-一般公共预算基本支出表_5" xfId="96"/>
    <cellStyle name="输入" xfId="97"/>
    <cellStyle name="40% - 强调文字颜色 3" xfId="98"/>
    <cellStyle name="强调文字颜色 4" xfId="99"/>
    <cellStyle name="20% - 强调文字颜色 4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7">
      <selection activeCell="K25" sqref="K25"/>
    </sheetView>
  </sheetViews>
  <sheetFormatPr defaultColWidth="9.140625" defaultRowHeight="12.75" customHeight="1"/>
  <cols>
    <col min="1" max="1" width="27.57421875" style="1" customWidth="1"/>
    <col min="2" max="2" width="18.8515625" style="1" customWidth="1"/>
    <col min="3" max="3" width="34.57421875" style="1" customWidth="1"/>
    <col min="4" max="4" width="17.28125" style="1" customWidth="1"/>
    <col min="5" max="5" width="15.140625" style="1" customWidth="1"/>
    <col min="6" max="6" width="14.7109375" style="1" customWidth="1"/>
    <col min="7" max="7" width="9.140625" style="1" customWidth="1"/>
  </cols>
  <sheetData>
    <row r="1" spans="1:6" s="1" customFormat="1" ht="31.5" customHeight="1">
      <c r="A1" s="8" t="s">
        <v>0</v>
      </c>
      <c r="B1" s="8"/>
      <c r="C1" s="8"/>
      <c r="D1" s="8"/>
      <c r="E1" s="8"/>
      <c r="F1" s="8"/>
    </row>
    <row r="2" spans="1:6" s="1" customFormat="1" ht="14.25" customHeight="1">
      <c r="A2" s="133" t="s">
        <v>1</v>
      </c>
      <c r="B2" s="133"/>
      <c r="C2" s="134"/>
      <c r="D2" s="135"/>
      <c r="E2" s="157"/>
      <c r="F2" s="157" t="s">
        <v>2</v>
      </c>
    </row>
    <row r="3" spans="1:6" s="1" customFormat="1" ht="19.5" customHeight="1">
      <c r="A3" s="136" t="s">
        <v>3</v>
      </c>
      <c r="B3" s="136"/>
      <c r="C3" s="136" t="s">
        <v>4</v>
      </c>
      <c r="D3" s="136"/>
      <c r="E3" s="136"/>
      <c r="F3" s="136"/>
    </row>
    <row r="4" spans="1:6" s="1" customFormat="1" ht="24" customHeight="1">
      <c r="A4" s="137" t="s">
        <v>5</v>
      </c>
      <c r="B4" s="137" t="s">
        <v>6</v>
      </c>
      <c r="C4" s="137" t="s">
        <v>7</v>
      </c>
      <c r="D4" s="137" t="s">
        <v>6</v>
      </c>
      <c r="E4" s="158" t="s">
        <v>8</v>
      </c>
      <c r="F4" s="158" t="s">
        <v>9</v>
      </c>
    </row>
    <row r="5" spans="1:6" s="1" customFormat="1" ht="24" customHeight="1">
      <c r="A5" s="138" t="s">
        <v>10</v>
      </c>
      <c r="B5" s="139">
        <f>B6</f>
        <v>1379723.44</v>
      </c>
      <c r="C5" s="140" t="s">
        <v>11</v>
      </c>
      <c r="D5" s="141">
        <f aca="true" t="shared" si="0" ref="D5:F5">SUM(D6:D34)</f>
        <v>1379723.4400000002</v>
      </c>
      <c r="E5" s="141">
        <f t="shared" si="0"/>
        <v>1379723.4400000002</v>
      </c>
      <c r="F5" s="159">
        <f t="shared" si="0"/>
        <v>0</v>
      </c>
    </row>
    <row r="6" spans="1:6" s="1" customFormat="1" ht="19.5" customHeight="1">
      <c r="A6" s="125" t="s">
        <v>12</v>
      </c>
      <c r="B6" s="142">
        <f>B7+B8</f>
        <v>1379723.44</v>
      </c>
      <c r="C6" s="143" t="s">
        <v>13</v>
      </c>
      <c r="D6" s="144">
        <v>1113998.58</v>
      </c>
      <c r="E6" s="144">
        <v>1113998.58</v>
      </c>
      <c r="F6" s="160"/>
    </row>
    <row r="7" spans="1:6" s="1" customFormat="1" ht="19.5" customHeight="1">
      <c r="A7" s="17" t="s">
        <v>14</v>
      </c>
      <c r="B7" s="142">
        <v>1379723.44</v>
      </c>
      <c r="C7" s="143" t="s">
        <v>15</v>
      </c>
      <c r="D7" s="144"/>
      <c r="E7" s="144"/>
      <c r="F7" s="160"/>
    </row>
    <row r="8" spans="1:6" s="1" customFormat="1" ht="19.5" customHeight="1">
      <c r="A8" s="17" t="s">
        <v>16</v>
      </c>
      <c r="B8" s="145"/>
      <c r="C8" s="143" t="s">
        <v>17</v>
      </c>
      <c r="D8" s="144"/>
      <c r="E8" s="144"/>
      <c r="F8" s="160"/>
    </row>
    <row r="9" spans="1:6" s="1" customFormat="1" ht="19.5" customHeight="1">
      <c r="A9" s="146"/>
      <c r="B9" s="147"/>
      <c r="C9" s="143" t="s">
        <v>18</v>
      </c>
      <c r="D9" s="144"/>
      <c r="E9" s="144"/>
      <c r="F9" s="160"/>
    </row>
    <row r="10" spans="1:6" s="1" customFormat="1" ht="19.5" customHeight="1">
      <c r="A10" s="146"/>
      <c r="B10" s="148"/>
      <c r="C10" s="143" t="s">
        <v>19</v>
      </c>
      <c r="D10" s="144"/>
      <c r="E10" s="144"/>
      <c r="F10" s="160"/>
    </row>
    <row r="11" spans="1:6" s="1" customFormat="1" ht="19.5" customHeight="1">
      <c r="A11" s="146"/>
      <c r="B11" s="148"/>
      <c r="C11" s="143" t="s">
        <v>20</v>
      </c>
      <c r="D11" s="144"/>
      <c r="E11" s="144"/>
      <c r="F11" s="160"/>
    </row>
    <row r="12" spans="1:6" s="1" customFormat="1" ht="19.5" customHeight="1">
      <c r="A12" s="146"/>
      <c r="B12" s="148"/>
      <c r="C12" s="143" t="s">
        <v>21</v>
      </c>
      <c r="D12" s="144"/>
      <c r="E12" s="144"/>
      <c r="F12" s="160"/>
    </row>
    <row r="13" spans="1:6" s="1" customFormat="1" ht="19.5" customHeight="1">
      <c r="A13" s="146"/>
      <c r="B13" s="148"/>
      <c r="C13" s="143" t="s">
        <v>22</v>
      </c>
      <c r="D13" s="149">
        <v>89094.08</v>
      </c>
      <c r="E13" s="149">
        <v>89094.08</v>
      </c>
      <c r="F13" s="160"/>
    </row>
    <row r="14" spans="1:6" s="1" customFormat="1" ht="19.5" customHeight="1">
      <c r="A14" s="146"/>
      <c r="B14" s="148"/>
      <c r="C14" s="143" t="s">
        <v>23</v>
      </c>
      <c r="D14" s="144"/>
      <c r="E14" s="144"/>
      <c r="F14" s="160"/>
    </row>
    <row r="15" spans="1:6" s="1" customFormat="1" ht="19.5" customHeight="1">
      <c r="A15" s="146"/>
      <c r="B15" s="148"/>
      <c r="C15" s="143" t="s">
        <v>24</v>
      </c>
      <c r="D15" s="144">
        <v>64338.5</v>
      </c>
      <c r="E15" s="144">
        <v>64338.5</v>
      </c>
      <c r="F15" s="160"/>
    </row>
    <row r="16" spans="1:6" s="1" customFormat="1" ht="19.5" customHeight="1">
      <c r="A16" s="146"/>
      <c r="B16" s="148"/>
      <c r="C16" s="143" t="s">
        <v>25</v>
      </c>
      <c r="D16" s="144"/>
      <c r="E16" s="144"/>
      <c r="F16" s="160"/>
    </row>
    <row r="17" spans="1:6" s="1" customFormat="1" ht="19.5" customHeight="1">
      <c r="A17" s="146"/>
      <c r="B17" s="148"/>
      <c r="C17" s="143" t="s">
        <v>26</v>
      </c>
      <c r="D17" s="144"/>
      <c r="E17" s="144"/>
      <c r="F17" s="160"/>
    </row>
    <row r="18" spans="1:6" s="1" customFormat="1" ht="19.5" customHeight="1">
      <c r="A18" s="150"/>
      <c r="B18" s="145"/>
      <c r="C18" s="143" t="s">
        <v>27</v>
      </c>
      <c r="D18" s="144"/>
      <c r="E18" s="144"/>
      <c r="F18" s="160"/>
    </row>
    <row r="19" spans="1:6" s="1" customFormat="1" ht="19.5" customHeight="1">
      <c r="A19" s="146"/>
      <c r="B19" s="148"/>
      <c r="C19" s="143" t="s">
        <v>28</v>
      </c>
      <c r="D19" s="144"/>
      <c r="E19" s="144"/>
      <c r="F19" s="160"/>
    </row>
    <row r="20" spans="1:6" s="1" customFormat="1" ht="19.5" customHeight="1">
      <c r="A20" s="146"/>
      <c r="B20" s="145"/>
      <c r="C20" s="143" t="s">
        <v>29</v>
      </c>
      <c r="D20" s="144"/>
      <c r="E20" s="144"/>
      <c r="F20" s="160"/>
    </row>
    <row r="21" spans="1:6" s="1" customFormat="1" ht="19.5" customHeight="1">
      <c r="A21" s="150"/>
      <c r="B21" s="148"/>
      <c r="C21" s="143" t="s">
        <v>30</v>
      </c>
      <c r="D21" s="144"/>
      <c r="E21" s="144"/>
      <c r="F21" s="160"/>
    </row>
    <row r="22" spans="1:6" s="1" customFormat="1" ht="19.5" customHeight="1">
      <c r="A22" s="146"/>
      <c r="B22" s="148"/>
      <c r="C22" s="143" t="s">
        <v>31</v>
      </c>
      <c r="D22" s="144"/>
      <c r="E22" s="144"/>
      <c r="F22" s="160"/>
    </row>
    <row r="23" spans="1:6" s="1" customFormat="1" ht="19.5" customHeight="1">
      <c r="A23" s="146"/>
      <c r="B23" s="148"/>
      <c r="C23" s="143" t="s">
        <v>32</v>
      </c>
      <c r="D23" s="144"/>
      <c r="E23" s="144"/>
      <c r="F23" s="160"/>
    </row>
    <row r="24" spans="1:6" s="1" customFormat="1" ht="19.5" customHeight="1">
      <c r="A24" s="146"/>
      <c r="B24" s="148"/>
      <c r="C24" s="143" t="s">
        <v>33</v>
      </c>
      <c r="D24" s="144"/>
      <c r="E24" s="144"/>
      <c r="F24" s="160"/>
    </row>
    <row r="25" spans="1:6" s="1" customFormat="1" ht="19.5" customHeight="1">
      <c r="A25" s="146"/>
      <c r="B25" s="148"/>
      <c r="C25" s="143" t="s">
        <v>34</v>
      </c>
      <c r="D25" s="144">
        <v>112292.28</v>
      </c>
      <c r="E25" s="144">
        <v>112292.28</v>
      </c>
      <c r="F25" s="160"/>
    </row>
    <row r="26" spans="1:6" s="1" customFormat="1" ht="19.5" customHeight="1">
      <c r="A26" s="146"/>
      <c r="B26" s="148"/>
      <c r="C26" s="143" t="s">
        <v>35</v>
      </c>
      <c r="D26" s="144"/>
      <c r="E26" s="144"/>
      <c r="F26" s="160"/>
    </row>
    <row r="27" spans="1:6" s="1" customFormat="1" ht="19.5" customHeight="1">
      <c r="A27" s="146"/>
      <c r="B27" s="148"/>
      <c r="C27" s="143" t="s">
        <v>36</v>
      </c>
      <c r="D27" s="144"/>
      <c r="E27" s="144"/>
      <c r="F27" s="160"/>
    </row>
    <row r="28" spans="1:6" s="1" customFormat="1" ht="19.5" customHeight="1">
      <c r="A28" s="146"/>
      <c r="B28" s="148"/>
      <c r="C28" s="143" t="s">
        <v>37</v>
      </c>
      <c r="D28" s="144"/>
      <c r="E28" s="144"/>
      <c r="F28" s="160"/>
    </row>
    <row r="29" spans="1:6" s="1" customFormat="1" ht="19.5" customHeight="1">
      <c r="A29" s="146"/>
      <c r="B29" s="148"/>
      <c r="C29" s="143" t="s">
        <v>38</v>
      </c>
      <c r="D29" s="144"/>
      <c r="E29" s="144"/>
      <c r="F29" s="160"/>
    </row>
    <row r="30" spans="1:6" s="1" customFormat="1" ht="19.5" customHeight="1">
      <c r="A30" s="146"/>
      <c r="B30" s="148"/>
      <c r="C30" s="143" t="s">
        <v>39</v>
      </c>
      <c r="D30" s="144"/>
      <c r="E30" s="144"/>
      <c r="F30" s="160"/>
    </row>
    <row r="31" spans="1:6" s="1" customFormat="1" ht="19.5" customHeight="1">
      <c r="A31" s="146"/>
      <c r="B31" s="148"/>
      <c r="C31" s="143" t="s">
        <v>40</v>
      </c>
      <c r="D31" s="144"/>
      <c r="E31" s="161"/>
      <c r="F31" s="160"/>
    </row>
    <row r="32" spans="1:6" s="1" customFormat="1" ht="19.5" customHeight="1">
      <c r="A32" s="146"/>
      <c r="B32" s="148"/>
      <c r="C32" s="143" t="s">
        <v>41</v>
      </c>
      <c r="D32" s="144"/>
      <c r="E32" s="144"/>
      <c r="F32" s="160"/>
    </row>
    <row r="33" spans="1:6" s="1" customFormat="1" ht="19.5" customHeight="1">
      <c r="A33" s="146"/>
      <c r="B33" s="148"/>
      <c r="C33" s="143" t="s">
        <v>42</v>
      </c>
      <c r="D33" s="144"/>
      <c r="E33" s="144"/>
      <c r="F33" s="160"/>
    </row>
    <row r="34" spans="1:6" s="1" customFormat="1" ht="19.5" customHeight="1">
      <c r="A34" s="146"/>
      <c r="B34" s="148"/>
      <c r="C34" s="143" t="s">
        <v>43</v>
      </c>
      <c r="D34" s="144"/>
      <c r="E34" s="161"/>
      <c r="F34" s="160"/>
    </row>
    <row r="35" spans="1:6" s="1" customFormat="1" ht="19.5" customHeight="1">
      <c r="A35" s="151"/>
      <c r="B35" s="51"/>
      <c r="C35" s="152"/>
      <c r="D35" s="144"/>
      <c r="E35" s="162"/>
      <c r="F35" s="144"/>
    </row>
    <row r="36" spans="1:6" s="132" customFormat="1" ht="19.5" customHeight="1">
      <c r="A36" s="153" t="s">
        <v>44</v>
      </c>
      <c r="B36" s="154">
        <f aca="true" t="shared" si="1" ref="B36:F36">B37+B38</f>
        <v>549800</v>
      </c>
      <c r="C36" s="155" t="s">
        <v>45</v>
      </c>
      <c r="D36" s="154">
        <f t="shared" si="1"/>
        <v>549800</v>
      </c>
      <c r="E36" s="154">
        <f t="shared" si="1"/>
        <v>549800</v>
      </c>
      <c r="F36" s="154">
        <f t="shared" si="1"/>
        <v>0</v>
      </c>
    </row>
    <row r="37" spans="1:6" s="1" customFormat="1" ht="19.5" customHeight="1">
      <c r="A37" s="17" t="s">
        <v>14</v>
      </c>
      <c r="B37" s="60">
        <v>549800</v>
      </c>
      <c r="C37" s="17" t="s">
        <v>14</v>
      </c>
      <c r="D37" s="60">
        <v>549800</v>
      </c>
      <c r="E37" s="60">
        <v>549800</v>
      </c>
      <c r="F37" s="60"/>
    </row>
    <row r="38" spans="1:6" s="1" customFormat="1" ht="19.5" customHeight="1">
      <c r="A38" s="17" t="s">
        <v>16</v>
      </c>
      <c r="B38" s="145"/>
      <c r="C38" s="17" t="s">
        <v>16</v>
      </c>
      <c r="D38" s="60"/>
      <c r="E38" s="163"/>
      <c r="F38" s="164"/>
    </row>
    <row r="39" spans="1:6" s="132" customFormat="1" ht="19.5" customHeight="1">
      <c r="A39" s="136" t="s">
        <v>46</v>
      </c>
      <c r="B39" s="156">
        <f aca="true" t="shared" si="2" ref="B39:F39">B5+B36</f>
        <v>1929523.44</v>
      </c>
      <c r="C39" s="136" t="s">
        <v>47</v>
      </c>
      <c r="D39" s="156">
        <f t="shared" si="2"/>
        <v>1929523.4400000002</v>
      </c>
      <c r="E39" s="165">
        <f t="shared" si="2"/>
        <v>1929523.4400000002</v>
      </c>
      <c r="F39" s="166">
        <f t="shared" si="2"/>
        <v>0</v>
      </c>
    </row>
  </sheetData>
  <sheetProtection/>
  <mergeCells count="4">
    <mergeCell ref="A1:F1"/>
    <mergeCell ref="A2:B2"/>
    <mergeCell ref="A3:B3"/>
    <mergeCell ref="C3:F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L6" sqref="L6"/>
    </sheetView>
  </sheetViews>
  <sheetFormatPr defaultColWidth="9.140625" defaultRowHeight="12.75" customHeight="1"/>
  <cols>
    <col min="1" max="1" width="16.140625" style="1" customWidth="1"/>
    <col min="2" max="2" width="20.00390625" style="121" customWidth="1"/>
    <col min="3" max="3" width="15.57421875" style="1" customWidth="1"/>
    <col min="4" max="4" width="16.8515625" style="1" customWidth="1"/>
    <col min="5" max="5" width="14.421875" style="1" customWidth="1"/>
    <col min="6" max="6" width="13.28125" style="1" customWidth="1"/>
    <col min="7" max="7" width="11.140625" style="1" customWidth="1"/>
    <col min="8" max="8" width="11.28125" style="1" customWidth="1"/>
    <col min="9" max="9" width="10.140625" style="1" customWidth="1"/>
  </cols>
  <sheetData>
    <row r="1" spans="1:9" s="1" customFormat="1" ht="31.5" customHeight="1">
      <c r="A1" s="122" t="s">
        <v>48</v>
      </c>
      <c r="B1" s="123"/>
      <c r="C1" s="124"/>
      <c r="D1" s="124"/>
      <c r="E1" s="124"/>
      <c r="F1" s="124"/>
      <c r="G1" s="124"/>
      <c r="H1" s="124"/>
      <c r="I1" s="124"/>
    </row>
    <row r="2" spans="1:9" s="1" customFormat="1" ht="21.75" customHeight="1">
      <c r="A2" s="97" t="s">
        <v>49</v>
      </c>
      <c r="B2" s="97"/>
      <c r="C2" s="97"/>
      <c r="D2" s="97"/>
      <c r="E2" s="97"/>
      <c r="F2" s="97"/>
      <c r="G2" s="97"/>
      <c r="H2" s="97"/>
      <c r="I2" s="97"/>
    </row>
    <row r="3" spans="1:9" s="1" customFormat="1" ht="22.5" customHeight="1">
      <c r="A3" s="125" t="s">
        <v>50</v>
      </c>
      <c r="B3" s="17"/>
      <c r="C3" s="125" t="s">
        <v>51</v>
      </c>
      <c r="D3" s="125" t="s">
        <v>52</v>
      </c>
      <c r="E3" s="125"/>
      <c r="F3" s="125"/>
      <c r="G3" s="125"/>
      <c r="H3" s="125"/>
      <c r="I3" s="125"/>
    </row>
    <row r="4" spans="1:9" s="1" customFormat="1" ht="31.5" customHeight="1">
      <c r="A4" s="125" t="s">
        <v>53</v>
      </c>
      <c r="B4" s="17" t="s">
        <v>54</v>
      </c>
      <c r="C4" s="125"/>
      <c r="D4" s="125" t="s">
        <v>12</v>
      </c>
      <c r="E4" s="125" t="s">
        <v>55</v>
      </c>
      <c r="F4" s="56" t="s">
        <v>56</v>
      </c>
      <c r="G4" s="56" t="s">
        <v>57</v>
      </c>
      <c r="H4" s="56" t="s">
        <v>58</v>
      </c>
      <c r="I4" s="56" t="s">
        <v>59</v>
      </c>
    </row>
    <row r="5" spans="1:9" s="1" customFormat="1" ht="20.25" customHeight="1">
      <c r="A5" s="126" t="s">
        <v>60</v>
      </c>
      <c r="B5" s="127" t="s">
        <v>60</v>
      </c>
      <c r="C5" s="126">
        <v>1</v>
      </c>
      <c r="D5" s="126">
        <v>2</v>
      </c>
      <c r="E5" s="126">
        <v>3</v>
      </c>
      <c r="F5" s="126">
        <v>4</v>
      </c>
      <c r="G5" s="126">
        <v>5</v>
      </c>
      <c r="H5" s="126">
        <v>6</v>
      </c>
      <c r="I5" s="126">
        <v>7</v>
      </c>
    </row>
    <row r="6" spans="1:9" s="1" customFormat="1" ht="21" customHeight="1">
      <c r="A6" s="128" t="s">
        <v>61</v>
      </c>
      <c r="B6" s="129"/>
      <c r="C6" s="130">
        <f>C7+C11+C14+C19</f>
        <v>1379723.4400000002</v>
      </c>
      <c r="D6" s="130">
        <v>1379723.44</v>
      </c>
      <c r="E6" s="130">
        <v>1379723.44</v>
      </c>
      <c r="F6" s="130">
        <f aca="true" t="shared" si="0" ref="F6:I6">SUM(F13:F23)</f>
        <v>0</v>
      </c>
      <c r="G6" s="130">
        <f t="shared" si="0"/>
        <v>0</v>
      </c>
      <c r="H6" s="130">
        <f t="shared" si="0"/>
        <v>0</v>
      </c>
      <c r="I6" s="130">
        <f t="shared" si="0"/>
        <v>0</v>
      </c>
    </row>
    <row r="7" spans="1:9" s="4" customFormat="1" ht="21" customHeight="1">
      <c r="A7" s="16">
        <v>201</v>
      </c>
      <c r="B7" s="17" t="s">
        <v>62</v>
      </c>
      <c r="C7" s="18">
        <f aca="true" t="shared" si="1" ref="C7:C12">C8</f>
        <v>1113998.58</v>
      </c>
      <c r="D7" s="103">
        <v>1113998.58</v>
      </c>
      <c r="E7" s="103">
        <v>1113998.58</v>
      </c>
      <c r="F7" s="103"/>
      <c r="G7" s="103"/>
      <c r="H7" s="103"/>
      <c r="I7" s="103"/>
    </row>
    <row r="8" spans="1:9" s="4" customFormat="1" ht="21" customHeight="1">
      <c r="A8" s="16">
        <v>20106</v>
      </c>
      <c r="B8" s="19" t="s">
        <v>63</v>
      </c>
      <c r="C8" s="18">
        <f>C9+C10</f>
        <v>1113998.58</v>
      </c>
      <c r="D8" s="103">
        <v>1113998.58</v>
      </c>
      <c r="E8" s="103">
        <v>1113998.58</v>
      </c>
      <c r="F8" s="103"/>
      <c r="G8" s="103"/>
      <c r="H8" s="103"/>
      <c r="I8" s="103"/>
    </row>
    <row r="9" spans="1:9" s="1" customFormat="1" ht="21" customHeight="1">
      <c r="A9" s="20" t="s">
        <v>64</v>
      </c>
      <c r="B9" s="21" t="s">
        <v>65</v>
      </c>
      <c r="C9" s="22">
        <v>813998.58</v>
      </c>
      <c r="D9" s="103">
        <v>813998.58</v>
      </c>
      <c r="E9" s="103">
        <v>813998.58</v>
      </c>
      <c r="F9" s="103"/>
      <c r="G9" s="103"/>
      <c r="H9" s="103"/>
      <c r="I9" s="103"/>
    </row>
    <row r="10" spans="1:9" s="1" customFormat="1" ht="21" customHeight="1">
      <c r="A10" s="20" t="s">
        <v>66</v>
      </c>
      <c r="B10" s="21" t="s">
        <v>67</v>
      </c>
      <c r="C10" s="22">
        <v>300000</v>
      </c>
      <c r="D10" s="103">
        <v>300000</v>
      </c>
      <c r="E10" s="103">
        <v>300000</v>
      </c>
      <c r="F10" s="103"/>
      <c r="G10" s="103"/>
      <c r="H10" s="103"/>
      <c r="I10" s="103"/>
    </row>
    <row r="11" spans="1:9" s="4" customFormat="1" ht="21" customHeight="1">
      <c r="A11" s="16">
        <v>208</v>
      </c>
      <c r="B11" s="17" t="s">
        <v>68</v>
      </c>
      <c r="C11" s="18">
        <f t="shared" si="1"/>
        <v>89094.08</v>
      </c>
      <c r="D11" s="103">
        <v>89094.08</v>
      </c>
      <c r="E11" s="103">
        <v>89094.08</v>
      </c>
      <c r="F11" s="103"/>
      <c r="G11" s="103"/>
      <c r="H11" s="103"/>
      <c r="I11" s="103"/>
    </row>
    <row r="12" spans="1:9" s="4" customFormat="1" ht="21" customHeight="1">
      <c r="A12" s="16">
        <v>20805</v>
      </c>
      <c r="B12" s="19" t="s">
        <v>69</v>
      </c>
      <c r="C12" s="18">
        <f t="shared" si="1"/>
        <v>89094.08</v>
      </c>
      <c r="D12" s="103">
        <v>89094.08</v>
      </c>
      <c r="E12" s="103">
        <v>89094.08</v>
      </c>
      <c r="F12" s="103"/>
      <c r="G12" s="103"/>
      <c r="H12" s="103"/>
      <c r="I12" s="103"/>
    </row>
    <row r="13" spans="1:9" ht="24" customHeight="1">
      <c r="A13" s="20" t="s">
        <v>70</v>
      </c>
      <c r="B13" s="21" t="s">
        <v>71</v>
      </c>
      <c r="C13" s="22">
        <v>89094.08</v>
      </c>
      <c r="D13" s="26">
        <v>89094.08</v>
      </c>
      <c r="E13" s="26">
        <v>89094.08</v>
      </c>
      <c r="F13" s="26"/>
      <c r="G13" s="26"/>
      <c r="H13" s="26"/>
      <c r="I13" s="26"/>
    </row>
    <row r="14" spans="1:9" ht="24" customHeight="1">
      <c r="A14" s="23">
        <v>210</v>
      </c>
      <c r="B14" s="21" t="s">
        <v>72</v>
      </c>
      <c r="C14" s="22">
        <f>C15</f>
        <v>64338.5</v>
      </c>
      <c r="D14" s="131">
        <v>64338.5</v>
      </c>
      <c r="E14" s="131">
        <v>64338.5</v>
      </c>
      <c r="F14" s="131"/>
      <c r="G14" s="131"/>
      <c r="H14" s="131"/>
      <c r="I14" s="131"/>
    </row>
    <row r="15" spans="1:9" ht="24" customHeight="1">
      <c r="A15" s="23">
        <v>21011</v>
      </c>
      <c r="B15" s="21" t="s">
        <v>73</v>
      </c>
      <c r="C15" s="22">
        <f>C16+C17+C18</f>
        <v>64338.5</v>
      </c>
      <c r="D15" s="131">
        <v>64338.5</v>
      </c>
      <c r="E15" s="131">
        <v>64338.5</v>
      </c>
      <c r="F15" s="131"/>
      <c r="G15" s="131"/>
      <c r="H15" s="131"/>
      <c r="I15" s="131"/>
    </row>
    <row r="16" spans="1:9" ht="24" customHeight="1">
      <c r="A16" s="20" t="s">
        <v>74</v>
      </c>
      <c r="B16" s="21" t="s">
        <v>75</v>
      </c>
      <c r="C16" s="22">
        <v>49001.74</v>
      </c>
      <c r="D16" s="30">
        <v>49001.74</v>
      </c>
      <c r="E16" s="30">
        <v>49001.74</v>
      </c>
      <c r="F16" s="30"/>
      <c r="G16" s="30"/>
      <c r="H16" s="30"/>
      <c r="I16" s="30"/>
    </row>
    <row r="17" spans="1:9" ht="24" customHeight="1">
      <c r="A17" s="20" t="s">
        <v>76</v>
      </c>
      <c r="B17" s="21" t="s">
        <v>77</v>
      </c>
      <c r="C17" s="22">
        <v>11136.76</v>
      </c>
      <c r="D17" s="30">
        <v>11136.76</v>
      </c>
      <c r="E17" s="30">
        <v>11136.76</v>
      </c>
      <c r="F17" s="30"/>
      <c r="G17" s="30"/>
      <c r="H17" s="30"/>
      <c r="I17" s="30"/>
    </row>
    <row r="18" spans="1:9" ht="24" customHeight="1">
      <c r="A18" s="20" t="s">
        <v>78</v>
      </c>
      <c r="B18" s="21" t="s">
        <v>79</v>
      </c>
      <c r="C18" s="22">
        <v>4200</v>
      </c>
      <c r="D18" s="30">
        <v>4200</v>
      </c>
      <c r="E18" s="30">
        <v>4200</v>
      </c>
      <c r="F18" s="30"/>
      <c r="G18" s="30"/>
      <c r="H18" s="30"/>
      <c r="I18" s="30"/>
    </row>
    <row r="19" spans="1:9" ht="24" customHeight="1">
      <c r="A19" s="23">
        <v>221</v>
      </c>
      <c r="B19" s="21" t="s">
        <v>80</v>
      </c>
      <c r="C19" s="22">
        <f>C20</f>
        <v>112292.28</v>
      </c>
      <c r="D19" s="131">
        <v>112292.28</v>
      </c>
      <c r="E19" s="131">
        <v>112292.28</v>
      </c>
      <c r="F19" s="131"/>
      <c r="G19" s="131"/>
      <c r="H19" s="131"/>
      <c r="I19" s="131"/>
    </row>
    <row r="20" spans="1:9" ht="24" customHeight="1">
      <c r="A20" s="23">
        <v>22102</v>
      </c>
      <c r="B20" s="21" t="s">
        <v>81</v>
      </c>
      <c r="C20" s="22">
        <f>C21+C22</f>
        <v>112292.28</v>
      </c>
      <c r="D20" s="131">
        <v>112292.28</v>
      </c>
      <c r="E20" s="131">
        <v>112292.28</v>
      </c>
      <c r="F20" s="131"/>
      <c r="G20" s="131"/>
      <c r="H20" s="131"/>
      <c r="I20" s="131"/>
    </row>
    <row r="21" spans="1:9" ht="24" customHeight="1">
      <c r="A21" s="20" t="s">
        <v>82</v>
      </c>
      <c r="B21" s="21" t="s">
        <v>83</v>
      </c>
      <c r="C21" s="22">
        <v>72128.28</v>
      </c>
      <c r="D21" s="26">
        <v>72128.28</v>
      </c>
      <c r="E21" s="26">
        <v>72128.28</v>
      </c>
      <c r="F21" s="26"/>
      <c r="G21" s="26"/>
      <c r="H21" s="26"/>
      <c r="I21" s="26"/>
    </row>
    <row r="22" spans="1:9" ht="24" customHeight="1">
      <c r="A22" s="20" t="s">
        <v>84</v>
      </c>
      <c r="B22" s="21" t="s">
        <v>85</v>
      </c>
      <c r="C22" s="22">
        <v>40164</v>
      </c>
      <c r="D22" s="26">
        <v>40164</v>
      </c>
      <c r="E22" s="26">
        <v>40164</v>
      </c>
      <c r="F22" s="26"/>
      <c r="G22" s="26"/>
      <c r="H22" s="26"/>
      <c r="I22" s="26"/>
    </row>
    <row r="23" spans="1:9" ht="24" customHeight="1">
      <c r="A23" s="41"/>
      <c r="B23" s="42"/>
      <c r="C23" s="26"/>
      <c r="D23" s="26"/>
      <c r="E23" s="26"/>
      <c r="F23" s="26"/>
      <c r="G23" s="26"/>
      <c r="H23" s="26"/>
      <c r="I23" s="26"/>
    </row>
  </sheetData>
  <sheetProtection/>
  <mergeCells count="6">
    <mergeCell ref="A1:I1"/>
    <mergeCell ref="A2:I2"/>
    <mergeCell ref="A3:B3"/>
    <mergeCell ref="D3:I3"/>
    <mergeCell ref="A6:B6"/>
    <mergeCell ref="C3:C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F26" sqref="F26"/>
    </sheetView>
  </sheetViews>
  <sheetFormatPr defaultColWidth="9.140625" defaultRowHeight="12.75" customHeight="1"/>
  <cols>
    <col min="1" max="1" width="11.140625" style="1" customWidth="1"/>
    <col min="2" max="2" width="25.57421875" style="1" customWidth="1"/>
    <col min="3" max="4" width="17.421875" style="1" customWidth="1"/>
    <col min="5" max="5" width="16.140625" style="1" customWidth="1"/>
    <col min="6" max="6" width="14.00390625" style="1" customWidth="1"/>
    <col min="7" max="7" width="15.00390625" style="1" customWidth="1"/>
    <col min="8" max="8" width="12.00390625" style="1" customWidth="1"/>
    <col min="9" max="9" width="9.140625" style="1" customWidth="1"/>
  </cols>
  <sheetData>
    <row r="1" spans="1:8" s="1" customFormat="1" ht="24.75" customHeight="1">
      <c r="A1" s="8" t="s">
        <v>86</v>
      </c>
      <c r="B1" s="8"/>
      <c r="C1" s="8"/>
      <c r="D1" s="8"/>
      <c r="E1" s="8"/>
      <c r="F1" s="8"/>
      <c r="G1" s="8"/>
      <c r="H1" s="8"/>
    </row>
    <row r="2" spans="1:8" s="1" customFormat="1" ht="21" customHeight="1">
      <c r="A2" s="97" t="s">
        <v>87</v>
      </c>
      <c r="B2" s="97"/>
      <c r="C2" s="97"/>
      <c r="D2" s="97"/>
      <c r="E2" s="97"/>
      <c r="F2" s="97"/>
      <c r="G2" s="97"/>
      <c r="H2" s="97"/>
    </row>
    <row r="3" spans="1:8" s="1" customFormat="1" ht="25.5" customHeight="1">
      <c r="A3" s="98" t="s">
        <v>50</v>
      </c>
      <c r="B3" s="98"/>
      <c r="C3" s="98" t="s">
        <v>88</v>
      </c>
      <c r="D3" s="98" t="s">
        <v>89</v>
      </c>
      <c r="E3" s="98"/>
      <c r="F3" s="98"/>
      <c r="G3" s="39" t="s">
        <v>90</v>
      </c>
      <c r="H3" s="39"/>
    </row>
    <row r="4" spans="1:8" s="1" customFormat="1" ht="12" customHeight="1">
      <c r="A4" s="98"/>
      <c r="B4" s="98"/>
      <c r="C4" s="98"/>
      <c r="D4" s="98" t="s">
        <v>61</v>
      </c>
      <c r="E4" s="115" t="s">
        <v>91</v>
      </c>
      <c r="F4" s="98" t="s">
        <v>92</v>
      </c>
      <c r="G4" s="39" t="s">
        <v>93</v>
      </c>
      <c r="H4" s="39" t="s">
        <v>94</v>
      </c>
    </row>
    <row r="5" spans="1:8" s="1" customFormat="1" ht="15" customHeight="1">
      <c r="A5" s="98" t="s">
        <v>95</v>
      </c>
      <c r="B5" s="98" t="s">
        <v>96</v>
      </c>
      <c r="C5" s="98"/>
      <c r="D5" s="98"/>
      <c r="E5" s="115"/>
      <c r="F5" s="98"/>
      <c r="G5" s="39"/>
      <c r="H5" s="39"/>
    </row>
    <row r="6" spans="1:8" s="1" customFormat="1" ht="21.75" customHeight="1">
      <c r="A6" s="99" t="s">
        <v>60</v>
      </c>
      <c r="B6" s="100" t="s">
        <v>60</v>
      </c>
      <c r="C6" s="100" t="s">
        <v>97</v>
      </c>
      <c r="D6" s="101">
        <v>2</v>
      </c>
      <c r="E6" s="101">
        <v>3</v>
      </c>
      <c r="F6" s="101">
        <v>4</v>
      </c>
      <c r="G6" s="116">
        <v>5</v>
      </c>
      <c r="H6" s="116">
        <v>6</v>
      </c>
    </row>
    <row r="7" spans="1:8" s="1" customFormat="1" ht="24.75" customHeight="1">
      <c r="A7" s="76"/>
      <c r="B7" s="102" t="s">
        <v>61</v>
      </c>
      <c r="C7" s="103">
        <f aca="true" t="shared" si="0" ref="C7:F7">C8+C15+C21+C26+C29</f>
        <v>1967190.79</v>
      </c>
      <c r="D7" s="103">
        <f t="shared" si="0"/>
        <v>1379723.4400000002</v>
      </c>
      <c r="E7" s="103">
        <f t="shared" si="0"/>
        <v>1079723.44</v>
      </c>
      <c r="F7" s="103">
        <f t="shared" si="0"/>
        <v>300000</v>
      </c>
      <c r="G7" s="15">
        <f aca="true" t="shared" si="1" ref="G7:G32">D7-C7</f>
        <v>-587467.3499999999</v>
      </c>
      <c r="H7" s="117">
        <f aca="true" t="shared" si="2" ref="H7:H32">D7/C7-1</f>
        <v>-0.2986326252574616</v>
      </c>
    </row>
    <row r="8" spans="1:8" s="1" customFormat="1" ht="24.75" customHeight="1">
      <c r="A8" s="104">
        <v>201</v>
      </c>
      <c r="B8" s="105" t="s">
        <v>62</v>
      </c>
      <c r="C8" s="103">
        <v>1598755.57</v>
      </c>
      <c r="D8" s="103">
        <v>1113998.58</v>
      </c>
      <c r="E8" s="103">
        <f>E9</f>
        <v>813998.58</v>
      </c>
      <c r="F8" s="103">
        <f>F9</f>
        <v>300000</v>
      </c>
      <c r="G8" s="15">
        <f t="shared" si="1"/>
        <v>-484756.99</v>
      </c>
      <c r="H8" s="117">
        <f t="shared" si="2"/>
        <v>-0.303208945192291</v>
      </c>
    </row>
    <row r="9" spans="1:8" s="1" customFormat="1" ht="24.75" customHeight="1">
      <c r="A9" s="104">
        <v>20106</v>
      </c>
      <c r="B9" s="106" t="s">
        <v>63</v>
      </c>
      <c r="C9" s="103">
        <v>1548755.57</v>
      </c>
      <c r="D9" s="103">
        <v>1113998.58</v>
      </c>
      <c r="E9" s="103">
        <f>E10</f>
        <v>813998.58</v>
      </c>
      <c r="F9" s="103">
        <f>F11</f>
        <v>300000</v>
      </c>
      <c r="G9" s="15">
        <f t="shared" si="1"/>
        <v>-434756.99</v>
      </c>
      <c r="H9" s="117">
        <f t="shared" si="2"/>
        <v>-0.2807137539463377</v>
      </c>
    </row>
    <row r="10" spans="1:8" s="1" customFormat="1" ht="24" customHeight="1">
      <c r="A10" s="107" t="s">
        <v>64</v>
      </c>
      <c r="B10" s="108" t="s">
        <v>65</v>
      </c>
      <c r="C10" s="26">
        <v>1150917.57</v>
      </c>
      <c r="D10" s="26">
        <v>813998.58</v>
      </c>
      <c r="E10" s="26">
        <v>813998.58</v>
      </c>
      <c r="F10" s="26"/>
      <c r="G10" s="15">
        <f t="shared" si="1"/>
        <v>-336918.9900000001</v>
      </c>
      <c r="H10" s="117">
        <f t="shared" si="2"/>
        <v>-0.2927394617843918</v>
      </c>
    </row>
    <row r="11" spans="1:8" ht="24" customHeight="1">
      <c r="A11" s="107" t="s">
        <v>66</v>
      </c>
      <c r="B11" s="108" t="s">
        <v>67</v>
      </c>
      <c r="C11" s="26">
        <v>277788</v>
      </c>
      <c r="D11" s="26">
        <v>300000</v>
      </c>
      <c r="E11" s="26"/>
      <c r="F11" s="26">
        <v>300000</v>
      </c>
      <c r="G11" s="15">
        <f t="shared" si="1"/>
        <v>22212</v>
      </c>
      <c r="H11" s="117">
        <f t="shared" si="2"/>
        <v>0.07996025746252533</v>
      </c>
    </row>
    <row r="12" spans="1:8" ht="24" customHeight="1">
      <c r="A12" s="109">
        <v>2010699</v>
      </c>
      <c r="B12" s="108" t="s">
        <v>98</v>
      </c>
      <c r="C12" s="26">
        <v>120050</v>
      </c>
      <c r="D12" s="26"/>
      <c r="E12" s="26"/>
      <c r="F12" s="26"/>
      <c r="G12" s="15">
        <f t="shared" si="1"/>
        <v>-120050</v>
      </c>
      <c r="H12" s="117">
        <f t="shared" si="2"/>
        <v>-1</v>
      </c>
    </row>
    <row r="13" spans="1:8" ht="24" customHeight="1">
      <c r="A13" s="109">
        <v>20199</v>
      </c>
      <c r="B13" s="108" t="s">
        <v>99</v>
      </c>
      <c r="C13" s="26">
        <v>50000</v>
      </c>
      <c r="D13" s="26"/>
      <c r="E13" s="26"/>
      <c r="F13" s="26"/>
      <c r="G13" s="15">
        <f t="shared" si="1"/>
        <v>-50000</v>
      </c>
      <c r="H13" s="117">
        <f t="shared" si="2"/>
        <v>-1</v>
      </c>
    </row>
    <row r="14" spans="1:8" ht="24" customHeight="1">
      <c r="A14" s="109">
        <v>2019999</v>
      </c>
      <c r="B14" s="108" t="s">
        <v>99</v>
      </c>
      <c r="C14" s="26">
        <v>50000</v>
      </c>
      <c r="D14" s="26"/>
      <c r="E14" s="26"/>
      <c r="F14" s="26"/>
      <c r="G14" s="15">
        <f t="shared" si="1"/>
        <v>-50000</v>
      </c>
      <c r="H14" s="117">
        <f t="shared" si="2"/>
        <v>-1</v>
      </c>
    </row>
    <row r="15" spans="1:8" ht="24" customHeight="1">
      <c r="A15" s="104">
        <v>208</v>
      </c>
      <c r="B15" s="105" t="s">
        <v>68</v>
      </c>
      <c r="C15" s="26">
        <v>132738.11</v>
      </c>
      <c r="D15" s="26">
        <v>89094.08</v>
      </c>
      <c r="E15" s="26">
        <v>89094.08</v>
      </c>
      <c r="F15" s="26"/>
      <c r="G15" s="15">
        <f t="shared" si="1"/>
        <v>-43644.029999999984</v>
      </c>
      <c r="H15" s="117">
        <f t="shared" si="2"/>
        <v>-0.3287980369767205</v>
      </c>
    </row>
    <row r="16" spans="1:8" ht="24" customHeight="1">
      <c r="A16" s="104">
        <v>20805</v>
      </c>
      <c r="B16" s="106" t="s">
        <v>100</v>
      </c>
      <c r="C16" s="26">
        <v>132471.5</v>
      </c>
      <c r="D16" s="26">
        <v>89094.08</v>
      </c>
      <c r="E16" s="26">
        <v>89094.08</v>
      </c>
      <c r="F16" s="26"/>
      <c r="G16" s="15">
        <f t="shared" si="1"/>
        <v>-43377.42</v>
      </c>
      <c r="H16" s="117">
        <f t="shared" si="2"/>
        <v>-0.32744718675337714</v>
      </c>
    </row>
    <row r="17" spans="1:8" ht="24" customHeight="1">
      <c r="A17" s="110">
        <v>2080504</v>
      </c>
      <c r="B17" s="106" t="s">
        <v>101</v>
      </c>
      <c r="C17" s="26">
        <v>21600</v>
      </c>
      <c r="D17" s="26"/>
      <c r="E17" s="26"/>
      <c r="F17" s="26"/>
      <c r="G17" s="15">
        <f t="shared" si="1"/>
        <v>-21600</v>
      </c>
      <c r="H17" s="117">
        <f t="shared" si="2"/>
        <v>-1</v>
      </c>
    </row>
    <row r="18" spans="1:8" ht="24" customHeight="1">
      <c r="A18" s="109">
        <v>2080505</v>
      </c>
      <c r="B18" s="108" t="s">
        <v>71</v>
      </c>
      <c r="C18" s="26">
        <v>110871.5</v>
      </c>
      <c r="D18" s="26">
        <v>89094.08</v>
      </c>
      <c r="E18" s="26">
        <v>89094.08</v>
      </c>
      <c r="F18" s="26"/>
      <c r="G18" s="15">
        <f t="shared" si="1"/>
        <v>-21777.42</v>
      </c>
      <c r="H18" s="117">
        <f t="shared" si="2"/>
        <v>-0.19642036050743428</v>
      </c>
    </row>
    <row r="19" spans="1:8" ht="24" customHeight="1">
      <c r="A19" s="111">
        <v>20899</v>
      </c>
      <c r="B19" s="108" t="s">
        <v>102</v>
      </c>
      <c r="C19" s="26">
        <v>266.61</v>
      </c>
      <c r="D19" s="26"/>
      <c r="E19" s="26"/>
      <c r="F19" s="26"/>
      <c r="G19" s="15">
        <f t="shared" si="1"/>
        <v>-266.61</v>
      </c>
      <c r="H19" s="117">
        <f t="shared" si="2"/>
        <v>-1</v>
      </c>
    </row>
    <row r="20" spans="1:8" ht="24" customHeight="1">
      <c r="A20" s="110">
        <v>2089901</v>
      </c>
      <c r="B20" s="105" t="s">
        <v>102</v>
      </c>
      <c r="C20" s="26">
        <v>266.61</v>
      </c>
      <c r="D20" s="26"/>
      <c r="E20" s="26"/>
      <c r="F20" s="26"/>
      <c r="G20" s="15">
        <f t="shared" si="1"/>
        <v>-266.61</v>
      </c>
      <c r="H20" s="117">
        <f t="shared" si="2"/>
        <v>-1</v>
      </c>
    </row>
    <row r="21" spans="1:8" ht="24" customHeight="1">
      <c r="A21" s="112">
        <v>210</v>
      </c>
      <c r="B21" s="108" t="s">
        <v>72</v>
      </c>
      <c r="C21" s="26">
        <v>67797.7</v>
      </c>
      <c r="D21" s="26">
        <v>64338.5</v>
      </c>
      <c r="E21" s="26">
        <v>64338.5</v>
      </c>
      <c r="F21" s="26"/>
      <c r="G21" s="15">
        <f t="shared" si="1"/>
        <v>-3459.199999999997</v>
      </c>
      <c r="H21" s="117">
        <f t="shared" si="2"/>
        <v>-0.05102237981524438</v>
      </c>
    </row>
    <row r="22" spans="1:8" ht="24" customHeight="1">
      <c r="A22" s="112">
        <v>21011</v>
      </c>
      <c r="B22" s="108" t="s">
        <v>73</v>
      </c>
      <c r="C22" s="26">
        <v>67797.7</v>
      </c>
      <c r="D22" s="26">
        <v>64338.5</v>
      </c>
      <c r="E22" s="26">
        <v>64338.5</v>
      </c>
      <c r="F22" s="26"/>
      <c r="G22" s="15">
        <f t="shared" si="1"/>
        <v>-3459.199999999997</v>
      </c>
      <c r="H22" s="117">
        <f t="shared" si="2"/>
        <v>-0.05102237981524438</v>
      </c>
    </row>
    <row r="23" spans="1:8" ht="24" customHeight="1">
      <c r="A23" s="107" t="s">
        <v>74</v>
      </c>
      <c r="B23" s="108" t="s">
        <v>75</v>
      </c>
      <c r="C23" s="26">
        <v>50186.4</v>
      </c>
      <c r="D23" s="26">
        <v>49001.74</v>
      </c>
      <c r="E23" s="26">
        <v>49001.74</v>
      </c>
      <c r="F23" s="26"/>
      <c r="G23" s="15">
        <f t="shared" si="1"/>
        <v>-1184.6600000000035</v>
      </c>
      <c r="H23" s="117">
        <f t="shared" si="2"/>
        <v>-0.02360519981508946</v>
      </c>
    </row>
    <row r="24" spans="1:8" ht="24" customHeight="1">
      <c r="A24" s="107" t="s">
        <v>76</v>
      </c>
      <c r="B24" s="108" t="s">
        <v>77</v>
      </c>
      <c r="C24" s="26">
        <v>13061.3</v>
      </c>
      <c r="D24" s="26">
        <v>11136.76</v>
      </c>
      <c r="E24" s="26">
        <v>11136.76</v>
      </c>
      <c r="F24" s="26"/>
      <c r="G24" s="15">
        <f t="shared" si="1"/>
        <v>-1924.539999999999</v>
      </c>
      <c r="H24" s="117">
        <f t="shared" si="2"/>
        <v>-0.14734674190164831</v>
      </c>
    </row>
    <row r="25" spans="1:8" ht="24" customHeight="1">
      <c r="A25" s="107" t="s">
        <v>78</v>
      </c>
      <c r="B25" s="108" t="s">
        <v>79</v>
      </c>
      <c r="C25" s="26">
        <v>4550</v>
      </c>
      <c r="D25" s="26">
        <v>4200</v>
      </c>
      <c r="E25" s="26">
        <v>4200</v>
      </c>
      <c r="F25" s="26"/>
      <c r="G25" s="15">
        <f t="shared" si="1"/>
        <v>-350</v>
      </c>
      <c r="H25" s="117">
        <f t="shared" si="2"/>
        <v>-0.07692307692307687</v>
      </c>
    </row>
    <row r="26" spans="1:8" ht="24" customHeight="1">
      <c r="A26" s="112">
        <v>213</v>
      </c>
      <c r="B26" s="108" t="s">
        <v>103</v>
      </c>
      <c r="C26" s="26">
        <v>43668.41</v>
      </c>
      <c r="D26" s="26"/>
      <c r="E26" s="26"/>
      <c r="F26" s="26"/>
      <c r="G26" s="15">
        <f t="shared" si="1"/>
        <v>-43668.41</v>
      </c>
      <c r="H26" s="117">
        <f t="shared" si="2"/>
        <v>-1</v>
      </c>
    </row>
    <row r="27" spans="1:8" ht="24" customHeight="1">
      <c r="A27" s="112">
        <v>21307</v>
      </c>
      <c r="B27" s="108" t="s">
        <v>104</v>
      </c>
      <c r="C27" s="26">
        <v>43668.41</v>
      </c>
      <c r="D27" s="26"/>
      <c r="E27" s="26"/>
      <c r="F27" s="26"/>
      <c r="G27" s="15">
        <f t="shared" si="1"/>
        <v>-43668.41</v>
      </c>
      <c r="H27" s="117">
        <f t="shared" si="2"/>
        <v>-1</v>
      </c>
    </row>
    <row r="28" spans="1:8" ht="24" customHeight="1">
      <c r="A28" s="109">
        <v>2130707</v>
      </c>
      <c r="B28" s="108" t="s">
        <v>105</v>
      </c>
      <c r="C28" s="26">
        <v>43668.41</v>
      </c>
      <c r="D28" s="26"/>
      <c r="E28" s="26"/>
      <c r="F28" s="26"/>
      <c r="G28" s="15">
        <f t="shared" si="1"/>
        <v>-43668.41</v>
      </c>
      <c r="H28" s="117">
        <f t="shared" si="2"/>
        <v>-1</v>
      </c>
    </row>
    <row r="29" spans="1:8" ht="24" customHeight="1">
      <c r="A29" s="112">
        <v>221</v>
      </c>
      <c r="B29" s="108" t="s">
        <v>80</v>
      </c>
      <c r="C29" s="26">
        <v>124231</v>
      </c>
      <c r="D29" s="26">
        <v>112292.28</v>
      </c>
      <c r="E29" s="26">
        <v>112292.28</v>
      </c>
      <c r="F29" s="26"/>
      <c r="G29" s="15">
        <f t="shared" si="1"/>
        <v>-11938.720000000001</v>
      </c>
      <c r="H29" s="117">
        <f t="shared" si="2"/>
        <v>-0.09610097318704669</v>
      </c>
    </row>
    <row r="30" spans="1:8" ht="24" customHeight="1">
      <c r="A30" s="112">
        <v>22102</v>
      </c>
      <c r="B30" s="108" t="s">
        <v>81</v>
      </c>
      <c r="C30" s="26">
        <v>124231</v>
      </c>
      <c r="D30" s="26">
        <v>112292.28</v>
      </c>
      <c r="E30" s="26">
        <v>112292.28</v>
      </c>
      <c r="F30" s="26"/>
      <c r="G30" s="15">
        <f t="shared" si="1"/>
        <v>-11938.720000000001</v>
      </c>
      <c r="H30" s="117">
        <f t="shared" si="2"/>
        <v>-0.09610097318704669</v>
      </c>
    </row>
    <row r="31" spans="1:8" ht="24" customHeight="1">
      <c r="A31" s="107" t="s">
        <v>82</v>
      </c>
      <c r="B31" s="108" t="s">
        <v>83</v>
      </c>
      <c r="C31" s="26">
        <v>84067</v>
      </c>
      <c r="D31" s="26">
        <v>72128.28</v>
      </c>
      <c r="E31" s="26">
        <v>72128.28</v>
      </c>
      <c r="F31" s="26"/>
      <c r="G31" s="15">
        <f t="shared" si="1"/>
        <v>-11938.720000000001</v>
      </c>
      <c r="H31" s="117">
        <f t="shared" si="2"/>
        <v>-0.14201434570045324</v>
      </c>
    </row>
    <row r="32" spans="1:8" ht="24" customHeight="1">
      <c r="A32" s="107" t="s">
        <v>84</v>
      </c>
      <c r="B32" s="108" t="s">
        <v>85</v>
      </c>
      <c r="C32" s="26">
        <v>40164</v>
      </c>
      <c r="D32" s="31">
        <v>40164</v>
      </c>
      <c r="E32" s="31">
        <v>40164</v>
      </c>
      <c r="F32" s="26"/>
      <c r="G32" s="15">
        <f t="shared" si="1"/>
        <v>0</v>
      </c>
      <c r="H32" s="117">
        <f t="shared" si="2"/>
        <v>0</v>
      </c>
    </row>
    <row r="33" spans="1:8" ht="24" customHeight="1">
      <c r="A33" s="41"/>
      <c r="B33" s="113"/>
      <c r="C33" s="114"/>
      <c r="D33" s="26"/>
      <c r="E33" s="26"/>
      <c r="F33" s="118"/>
      <c r="G33" s="119"/>
      <c r="H33" s="120"/>
    </row>
    <row r="34" ht="24" customHeight="1"/>
    <row r="35" ht="24" customHeight="1"/>
    <row r="36" ht="24" customHeight="1"/>
    <row r="37" ht="24" customHeight="1"/>
    <row r="38" ht="24" customHeight="1"/>
  </sheetData>
  <sheetProtection/>
  <mergeCells count="11">
    <mergeCell ref="A1:H1"/>
    <mergeCell ref="A2:H2"/>
    <mergeCell ref="D3:F3"/>
    <mergeCell ref="G3:H3"/>
    <mergeCell ref="C3:C5"/>
    <mergeCell ref="D4:D5"/>
    <mergeCell ref="E4:E5"/>
    <mergeCell ref="F4:F5"/>
    <mergeCell ref="G4:G5"/>
    <mergeCell ref="H4:H5"/>
    <mergeCell ref="A3:B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4" sqref="G4"/>
    </sheetView>
  </sheetViews>
  <sheetFormatPr defaultColWidth="9.140625" defaultRowHeight="15" customHeight="1"/>
  <cols>
    <col min="1" max="1" width="15.140625" style="1" customWidth="1"/>
    <col min="2" max="2" width="29.7109375" style="1" customWidth="1"/>
    <col min="3" max="3" width="16.00390625" style="1" customWidth="1"/>
    <col min="4" max="4" width="15.8515625" style="1" customWidth="1"/>
    <col min="5" max="5" width="15.140625" style="1" customWidth="1"/>
  </cols>
  <sheetData>
    <row r="1" spans="1:5" s="1" customFormat="1" ht="21" customHeight="1">
      <c r="A1" s="81" t="s">
        <v>106</v>
      </c>
      <c r="B1" s="82"/>
      <c r="C1" s="82"/>
      <c r="D1" s="82"/>
      <c r="E1" s="82"/>
    </row>
    <row r="2" spans="1:5" s="1" customFormat="1" ht="15.75" customHeight="1">
      <c r="A2" s="83" t="s">
        <v>1</v>
      </c>
      <c r="B2" s="83"/>
      <c r="C2" s="84"/>
      <c r="D2" s="84"/>
      <c r="E2" s="95" t="s">
        <v>2</v>
      </c>
    </row>
    <row r="3" spans="1:5" s="1" customFormat="1" ht="24.75" customHeight="1">
      <c r="A3" s="68" t="s">
        <v>107</v>
      </c>
      <c r="B3" s="68"/>
      <c r="C3" s="68" t="s">
        <v>108</v>
      </c>
      <c r="D3" s="68"/>
      <c r="E3" s="68"/>
    </row>
    <row r="4" spans="1:5" s="1" customFormat="1" ht="33.75" customHeight="1">
      <c r="A4" s="68" t="s">
        <v>109</v>
      </c>
      <c r="B4" s="68" t="s">
        <v>110</v>
      </c>
      <c r="C4" s="68" t="s">
        <v>61</v>
      </c>
      <c r="D4" s="68" t="s">
        <v>111</v>
      </c>
      <c r="E4" s="68" t="s">
        <v>112</v>
      </c>
    </row>
    <row r="5" spans="1:5" s="1" customFormat="1" ht="20.25" customHeight="1">
      <c r="A5" s="68" t="s">
        <v>60</v>
      </c>
      <c r="B5" s="68" t="s">
        <v>60</v>
      </c>
      <c r="C5" s="68">
        <v>1</v>
      </c>
      <c r="D5" s="68">
        <v>2</v>
      </c>
      <c r="E5" s="68">
        <v>3</v>
      </c>
    </row>
    <row r="6" spans="1:5" s="1" customFormat="1" ht="25.5" customHeight="1">
      <c r="A6" s="85" t="s">
        <v>61</v>
      </c>
      <c r="B6" s="85"/>
      <c r="C6" s="86">
        <f>C7+C17+C25</f>
        <v>1079723.44</v>
      </c>
      <c r="D6" s="86">
        <f>D7+D17+D25</f>
        <v>958867.9999999999</v>
      </c>
      <c r="E6" s="86">
        <f>E7+E17+E25</f>
        <v>120855.44</v>
      </c>
    </row>
    <row r="7" spans="1:5" s="1" customFormat="1" ht="25.5" customHeight="1">
      <c r="A7" s="87">
        <v>301</v>
      </c>
      <c r="B7" s="87" t="s">
        <v>113</v>
      </c>
      <c r="C7" s="86">
        <f>SUM(C8:C16)</f>
        <v>955927.9999999999</v>
      </c>
      <c r="D7" s="86">
        <f>D8+D9+D10+D11+D12+D13+D14+D15+D16+D17</f>
        <v>955927.9999999999</v>
      </c>
      <c r="E7" s="86"/>
    </row>
    <row r="8" spans="1:5" ht="24" customHeight="1">
      <c r="A8" s="88" t="s">
        <v>114</v>
      </c>
      <c r="B8" s="89" t="s">
        <v>115</v>
      </c>
      <c r="C8" s="90">
        <v>312792</v>
      </c>
      <c r="D8" s="90">
        <v>312792</v>
      </c>
      <c r="E8" s="44"/>
    </row>
    <row r="9" spans="1:5" ht="24" customHeight="1">
      <c r="A9" s="88" t="s">
        <v>116</v>
      </c>
      <c r="B9" s="89" t="s">
        <v>117</v>
      </c>
      <c r="C9" s="90">
        <v>302375</v>
      </c>
      <c r="D9" s="90">
        <v>302375</v>
      </c>
      <c r="E9" s="44"/>
    </row>
    <row r="10" spans="1:5" ht="24" customHeight="1">
      <c r="A10" s="88" t="s">
        <v>118</v>
      </c>
      <c r="B10" s="89" t="s">
        <v>119</v>
      </c>
      <c r="C10" s="90">
        <v>110066</v>
      </c>
      <c r="D10" s="90">
        <v>110066</v>
      </c>
      <c r="E10" s="44"/>
    </row>
    <row r="11" spans="1:5" ht="24" customHeight="1">
      <c r="A11" s="88" t="s">
        <v>120</v>
      </c>
      <c r="B11" s="89" t="s">
        <v>121</v>
      </c>
      <c r="C11" s="90">
        <v>89094.08</v>
      </c>
      <c r="D11" s="90">
        <v>89094.08</v>
      </c>
      <c r="E11" s="44"/>
    </row>
    <row r="12" spans="1:5" ht="24" customHeight="1">
      <c r="A12" s="88" t="s">
        <v>122</v>
      </c>
      <c r="B12" s="89" t="s">
        <v>123</v>
      </c>
      <c r="C12" s="90">
        <v>49001.74</v>
      </c>
      <c r="D12" s="90">
        <v>49001.74</v>
      </c>
      <c r="E12" s="44"/>
    </row>
    <row r="13" spans="1:5" ht="24" customHeight="1">
      <c r="A13" s="88" t="s">
        <v>124</v>
      </c>
      <c r="B13" s="89" t="s">
        <v>125</v>
      </c>
      <c r="C13" s="90">
        <v>15379.96</v>
      </c>
      <c r="D13" s="90">
        <v>15379.96</v>
      </c>
      <c r="E13" s="44"/>
    </row>
    <row r="14" spans="1:5" ht="24" customHeight="1">
      <c r="A14" s="88" t="s">
        <v>126</v>
      </c>
      <c r="B14" s="89" t="s">
        <v>127</v>
      </c>
      <c r="C14" s="90">
        <v>890.94</v>
      </c>
      <c r="D14" s="90">
        <v>890.94</v>
      </c>
      <c r="E14" s="44"/>
    </row>
    <row r="15" spans="1:5" ht="24" customHeight="1">
      <c r="A15" s="88" t="s">
        <v>128</v>
      </c>
      <c r="B15" s="89" t="s">
        <v>83</v>
      </c>
      <c r="C15" s="90">
        <v>72128.28</v>
      </c>
      <c r="D15" s="90">
        <v>72128.28</v>
      </c>
      <c r="E15" s="44"/>
    </row>
    <row r="16" spans="1:5" ht="24" customHeight="1">
      <c r="A16" s="88" t="s">
        <v>129</v>
      </c>
      <c r="B16" s="89" t="s">
        <v>130</v>
      </c>
      <c r="C16" s="90">
        <v>4200</v>
      </c>
      <c r="D16" s="90">
        <v>4200</v>
      </c>
      <c r="E16" s="44"/>
    </row>
    <row r="17" spans="1:5" ht="24" customHeight="1">
      <c r="A17" s="87">
        <v>302</v>
      </c>
      <c r="B17" s="87" t="s">
        <v>131</v>
      </c>
      <c r="C17" s="86">
        <f>C18+C19+C20+C21+C22+C23+C24</f>
        <v>120855.44</v>
      </c>
      <c r="D17" s="86"/>
      <c r="E17" s="86">
        <f>E18+E19+E20+E21+E22+E23+E24</f>
        <v>120855.44</v>
      </c>
    </row>
    <row r="18" spans="1:5" ht="24" customHeight="1">
      <c r="A18" s="88" t="s">
        <v>132</v>
      </c>
      <c r="B18" s="89" t="s">
        <v>133</v>
      </c>
      <c r="C18" s="90">
        <v>10000</v>
      </c>
      <c r="D18" s="44"/>
      <c r="E18" s="90">
        <v>10000</v>
      </c>
    </row>
    <row r="19" spans="1:5" ht="24" customHeight="1">
      <c r="A19" s="88" t="s">
        <v>134</v>
      </c>
      <c r="B19" s="89" t="s">
        <v>135</v>
      </c>
      <c r="C19" s="90">
        <v>10000</v>
      </c>
      <c r="D19" s="22"/>
      <c r="E19" s="90">
        <v>10000</v>
      </c>
    </row>
    <row r="20" spans="1:5" ht="24" customHeight="1">
      <c r="A20" s="88" t="s">
        <v>136</v>
      </c>
      <c r="B20" s="89" t="s">
        <v>137</v>
      </c>
      <c r="C20" s="90">
        <v>18200</v>
      </c>
      <c r="D20" s="22"/>
      <c r="E20" s="90">
        <v>18200</v>
      </c>
    </row>
    <row r="21" spans="1:5" ht="24" customHeight="1">
      <c r="A21" s="88" t="s">
        <v>138</v>
      </c>
      <c r="B21" s="89" t="s">
        <v>139</v>
      </c>
      <c r="C21" s="90">
        <v>5000</v>
      </c>
      <c r="D21" s="22"/>
      <c r="E21" s="90">
        <v>5000</v>
      </c>
    </row>
    <row r="22" spans="1:5" ht="24" customHeight="1">
      <c r="A22" s="88" t="s">
        <v>140</v>
      </c>
      <c r="B22" s="89" t="s">
        <v>141</v>
      </c>
      <c r="C22" s="90">
        <v>10615.44</v>
      </c>
      <c r="D22" s="91"/>
      <c r="E22" s="90">
        <v>10615.44</v>
      </c>
    </row>
    <row r="23" spans="1:5" ht="24" customHeight="1">
      <c r="A23" s="88" t="s">
        <v>142</v>
      </c>
      <c r="B23" s="89" t="s">
        <v>143</v>
      </c>
      <c r="C23" s="90">
        <v>66240</v>
      </c>
      <c r="D23" s="92"/>
      <c r="E23" s="90">
        <v>66240</v>
      </c>
    </row>
    <row r="24" spans="1:5" ht="15" customHeight="1">
      <c r="A24" s="88" t="s">
        <v>144</v>
      </c>
      <c r="B24" s="89" t="s">
        <v>145</v>
      </c>
      <c r="C24" s="93">
        <v>800</v>
      </c>
      <c r="D24" s="94"/>
      <c r="E24" s="96">
        <v>800</v>
      </c>
    </row>
    <row r="25" spans="1:5" ht="22.5" customHeight="1">
      <c r="A25" s="87">
        <v>303</v>
      </c>
      <c r="B25" s="87" t="s">
        <v>146</v>
      </c>
      <c r="C25" s="86">
        <f>C26</f>
        <v>2940</v>
      </c>
      <c r="D25" s="86">
        <f>D26</f>
        <v>2940</v>
      </c>
      <c r="E25" s="86"/>
    </row>
    <row r="26" spans="1:5" ht="15" customHeight="1">
      <c r="A26" s="88" t="s">
        <v>147</v>
      </c>
      <c r="B26" s="89" t="s">
        <v>148</v>
      </c>
      <c r="C26" s="90">
        <v>2940</v>
      </c>
      <c r="D26" s="93">
        <v>2940</v>
      </c>
      <c r="E26" s="94"/>
    </row>
  </sheetData>
  <sheetProtection/>
  <mergeCells count="5">
    <mergeCell ref="A1:E1"/>
    <mergeCell ref="A2:B2"/>
    <mergeCell ref="A3:B3"/>
    <mergeCell ref="C3:E3"/>
    <mergeCell ref="A6:B6"/>
  </mergeCells>
  <printOptions horizontalCentered="1"/>
  <pageMargins left="0.5902777777777778" right="0.5902777777777778" top="0.9840277777777777" bottom="0.5902777777777778" header="0.5111111111111111" footer="0.3145833333333333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Y5" sqref="Y5"/>
    </sheetView>
  </sheetViews>
  <sheetFormatPr defaultColWidth="9.140625" defaultRowHeight="12.75" customHeight="1"/>
  <cols>
    <col min="1" max="1" width="20.421875" style="1" customWidth="1"/>
    <col min="2" max="2" width="7.421875" style="1" customWidth="1"/>
    <col min="3" max="3" width="5.00390625" style="1" customWidth="1"/>
    <col min="4" max="4" width="6.57421875" style="1" customWidth="1"/>
    <col min="5" max="5" width="6.28125" style="1" customWidth="1"/>
    <col min="6" max="6" width="5.8515625" style="1" customWidth="1"/>
    <col min="7" max="7" width="7.140625" style="1" customWidth="1"/>
    <col min="8" max="8" width="7.57421875" style="1" customWidth="1"/>
    <col min="9" max="9" width="5.00390625" style="1" customWidth="1"/>
    <col min="10" max="10" width="7.00390625" style="1" customWidth="1"/>
    <col min="11" max="11" width="6.00390625" style="1" customWidth="1"/>
    <col min="12" max="12" width="6.8515625" style="1" customWidth="1"/>
    <col min="13" max="13" width="6.7109375" style="1" customWidth="1"/>
    <col min="14" max="14" width="6.00390625" style="1" customWidth="1"/>
    <col min="15" max="15" width="5.7109375" style="1" customWidth="1"/>
    <col min="16" max="16" width="7.8515625" style="1" customWidth="1"/>
    <col min="17" max="17" width="7.140625" style="1" customWidth="1"/>
    <col min="18" max="18" width="7.28125" style="1" customWidth="1"/>
    <col min="19" max="19" width="6.7109375" style="1" customWidth="1"/>
    <col min="20" max="20" width="9.140625" style="1" customWidth="1"/>
  </cols>
  <sheetData>
    <row r="1" spans="1:19" s="1" customFormat="1" ht="18" customHeight="1">
      <c r="A1" s="72" t="s">
        <v>149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1" customFormat="1" ht="21.75" customHeight="1">
      <c r="A2" s="73" t="s">
        <v>150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1" customFormat="1" ht="20.25" customHeight="1">
      <c r="A3" s="56" t="s">
        <v>151</v>
      </c>
      <c r="B3" s="56" t="s">
        <v>152</v>
      </c>
      <c r="C3" s="56"/>
      <c r="D3" s="56"/>
      <c r="E3" s="56"/>
      <c r="F3" s="56"/>
      <c r="G3" s="56"/>
      <c r="H3" s="56" t="s">
        <v>88</v>
      </c>
      <c r="I3" s="56"/>
      <c r="J3" s="56"/>
      <c r="K3" s="56"/>
      <c r="L3" s="56"/>
      <c r="M3" s="56"/>
      <c r="N3" s="56" t="s">
        <v>89</v>
      </c>
      <c r="O3" s="56"/>
      <c r="P3" s="56"/>
      <c r="Q3" s="56"/>
      <c r="R3" s="56"/>
      <c r="S3" s="56"/>
    </row>
    <row r="4" spans="1:19" s="1" customFormat="1" ht="21.75" customHeight="1">
      <c r="A4" s="56"/>
      <c r="B4" s="56" t="s">
        <v>61</v>
      </c>
      <c r="C4" s="56" t="s">
        <v>153</v>
      </c>
      <c r="D4" s="56" t="s">
        <v>154</v>
      </c>
      <c r="E4" s="56"/>
      <c r="F4" s="56"/>
      <c r="G4" s="56" t="s">
        <v>155</v>
      </c>
      <c r="H4" s="56" t="s">
        <v>61</v>
      </c>
      <c r="I4" s="56" t="s">
        <v>153</v>
      </c>
      <c r="J4" s="56" t="s">
        <v>154</v>
      </c>
      <c r="K4" s="56"/>
      <c r="L4" s="56"/>
      <c r="M4" s="56" t="s">
        <v>139</v>
      </c>
      <c r="N4" s="56" t="s">
        <v>61</v>
      </c>
      <c r="O4" s="56" t="s">
        <v>153</v>
      </c>
      <c r="P4" s="56" t="s">
        <v>154</v>
      </c>
      <c r="Q4" s="56"/>
      <c r="R4" s="56"/>
      <c r="S4" s="56" t="s">
        <v>139</v>
      </c>
    </row>
    <row r="5" spans="1:19" s="1" customFormat="1" ht="33.75" customHeight="1">
      <c r="A5" s="56"/>
      <c r="B5" s="74"/>
      <c r="C5" s="56"/>
      <c r="D5" s="56" t="s">
        <v>12</v>
      </c>
      <c r="E5" s="56" t="s">
        <v>156</v>
      </c>
      <c r="F5" s="56" t="s">
        <v>157</v>
      </c>
      <c r="G5" s="56"/>
      <c r="H5" s="74"/>
      <c r="I5" s="56"/>
      <c r="J5" s="56" t="s">
        <v>12</v>
      </c>
      <c r="K5" s="56" t="s">
        <v>158</v>
      </c>
      <c r="L5" s="56" t="s">
        <v>157</v>
      </c>
      <c r="M5" s="56"/>
      <c r="N5" s="74"/>
      <c r="O5" s="56"/>
      <c r="P5" s="56" t="s">
        <v>12</v>
      </c>
      <c r="Q5" s="56" t="s">
        <v>158</v>
      </c>
      <c r="R5" s="56" t="s">
        <v>157</v>
      </c>
      <c r="S5" s="56"/>
    </row>
    <row r="6" spans="1:19" s="1" customFormat="1" ht="20.25" customHeight="1">
      <c r="A6" s="75" t="s">
        <v>60</v>
      </c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</row>
    <row r="7" spans="1:22" s="1" customFormat="1" ht="21.75" customHeight="1">
      <c r="A7" s="76" t="s">
        <v>159</v>
      </c>
      <c r="B7" s="77">
        <f>C7+D7+G7</f>
        <v>28000</v>
      </c>
      <c r="C7" s="77">
        <v>0</v>
      </c>
      <c r="D7" s="77">
        <v>0</v>
      </c>
      <c r="E7" s="77">
        <v>0</v>
      </c>
      <c r="F7" s="77">
        <v>0</v>
      </c>
      <c r="G7" s="77">
        <v>28000</v>
      </c>
      <c r="H7" s="77">
        <v>840</v>
      </c>
      <c r="I7" s="77">
        <v>0</v>
      </c>
      <c r="J7" s="77">
        <v>0</v>
      </c>
      <c r="K7" s="77">
        <v>0</v>
      </c>
      <c r="L7" s="77">
        <v>0</v>
      </c>
      <c r="M7" s="77">
        <v>840</v>
      </c>
      <c r="N7" s="77">
        <f>O7+P7+S7</f>
        <v>5000</v>
      </c>
      <c r="O7" s="77">
        <v>0</v>
      </c>
      <c r="P7" s="77">
        <v>0</v>
      </c>
      <c r="Q7" s="77">
        <v>0</v>
      </c>
      <c r="R7" s="77">
        <v>0</v>
      </c>
      <c r="S7" s="77">
        <v>5000</v>
      </c>
      <c r="T7" s="80"/>
      <c r="U7" s="80"/>
      <c r="V7" s="80"/>
    </row>
    <row r="8" spans="1:19" ht="24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</row>
    <row r="9" spans="1:19" ht="24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</row>
    <row r="10" spans="1:19" ht="24" customHeigh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</row>
    <row r="11" spans="1:19" ht="24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</row>
    <row r="12" spans="1:19" ht="24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24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24" customHeight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24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ht="24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24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24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</sheetData>
  <sheetProtection/>
  <mergeCells count="18">
    <mergeCell ref="A1:S1"/>
    <mergeCell ref="A2:S2"/>
    <mergeCell ref="B3:G3"/>
    <mergeCell ref="H3:M3"/>
    <mergeCell ref="N3:S3"/>
    <mergeCell ref="D4:F4"/>
    <mergeCell ref="J4:L4"/>
    <mergeCell ref="P4:R4"/>
    <mergeCell ref="A3:A5"/>
    <mergeCell ref="B4:B5"/>
    <mergeCell ref="C4:C5"/>
    <mergeCell ref="G4:G5"/>
    <mergeCell ref="H4:H5"/>
    <mergeCell ref="I4:I5"/>
    <mergeCell ref="M4:M5"/>
    <mergeCell ref="N4:N5"/>
    <mergeCell ref="O4:O5"/>
    <mergeCell ref="S4:S5"/>
  </mergeCells>
  <printOptions horizontalCentered="1"/>
  <pageMargins left="0.3541666666666667" right="0.3541666666666667" top="0.9840277777777777" bottom="0.7875" header="0.5111111111111111" footer="0.3145833333333333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L4" sqref="L4"/>
    </sheetView>
  </sheetViews>
  <sheetFormatPr defaultColWidth="9.140625" defaultRowHeight="12.75" customHeight="1"/>
  <cols>
    <col min="1" max="1" width="9.7109375" style="1" customWidth="1"/>
    <col min="2" max="2" width="18.8515625" style="1" customWidth="1"/>
    <col min="3" max="3" width="12.140625" style="1" customWidth="1"/>
    <col min="4" max="4" width="13.28125" style="1" customWidth="1"/>
    <col min="5" max="5" width="12.7109375" style="1" customWidth="1"/>
    <col min="6" max="6" width="13.421875" style="1" customWidth="1"/>
    <col min="7" max="7" width="11.57421875" style="1" customWidth="1"/>
    <col min="8" max="8" width="10.28125" style="1" customWidth="1"/>
    <col min="9" max="9" width="12.8515625" style="1" customWidth="1"/>
    <col min="10" max="10" width="12.28125" style="1" customWidth="1"/>
    <col min="11" max="11" width="9.140625" style="1" customWidth="1"/>
  </cols>
  <sheetData>
    <row r="1" spans="1:10" s="1" customFormat="1" ht="51.7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14.25" customHeight="1">
      <c r="A2" s="9" t="s">
        <v>1</v>
      </c>
      <c r="J2" s="67" t="s">
        <v>2</v>
      </c>
    </row>
    <row r="3" spans="1:10" s="1" customFormat="1" ht="25.5" customHeight="1">
      <c r="A3" s="10" t="s">
        <v>50</v>
      </c>
      <c r="B3" s="10"/>
      <c r="C3" s="10" t="s">
        <v>161</v>
      </c>
      <c r="D3" s="10" t="s">
        <v>89</v>
      </c>
      <c r="E3" s="10"/>
      <c r="F3" s="10"/>
      <c r="G3" s="10"/>
      <c r="H3" s="10"/>
      <c r="I3" s="10" t="s">
        <v>162</v>
      </c>
      <c r="J3" s="68"/>
    </row>
    <row r="4" spans="1:10" s="1" customFormat="1" ht="15" customHeight="1">
      <c r="A4" s="10" t="s">
        <v>163</v>
      </c>
      <c r="B4" s="10" t="s">
        <v>96</v>
      </c>
      <c r="C4" s="10"/>
      <c r="D4" s="10" t="s">
        <v>12</v>
      </c>
      <c r="E4" s="10" t="s">
        <v>91</v>
      </c>
      <c r="F4" s="10"/>
      <c r="G4" s="10"/>
      <c r="H4" s="10" t="s">
        <v>92</v>
      </c>
      <c r="I4" s="10" t="s">
        <v>93</v>
      </c>
      <c r="J4" s="68" t="s">
        <v>94</v>
      </c>
    </row>
    <row r="5" spans="1:10" s="1" customFormat="1" ht="23.25" customHeight="1">
      <c r="A5" s="10"/>
      <c r="B5" s="10"/>
      <c r="C5" s="10"/>
      <c r="D5" s="10"/>
      <c r="E5" s="10" t="s">
        <v>12</v>
      </c>
      <c r="F5" s="10" t="s">
        <v>164</v>
      </c>
      <c r="G5" s="10" t="s">
        <v>165</v>
      </c>
      <c r="H5" s="10"/>
      <c r="I5" s="10"/>
      <c r="J5" s="68"/>
    </row>
    <row r="6" spans="1:10" s="1" customFormat="1" ht="20.25" customHeight="1">
      <c r="A6" s="11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</row>
    <row r="7" spans="1:10" s="1" customFormat="1" ht="20.25" customHeight="1">
      <c r="A7" s="64">
        <v>0</v>
      </c>
      <c r="B7" s="64">
        <v>0</v>
      </c>
      <c r="C7" s="65">
        <v>0</v>
      </c>
      <c r="D7" s="65">
        <f>E7+H7</f>
        <v>0</v>
      </c>
      <c r="E7" s="65">
        <f>F7+G7</f>
        <v>0</v>
      </c>
      <c r="F7" s="65">
        <v>0</v>
      </c>
      <c r="G7" s="65">
        <v>0</v>
      </c>
      <c r="H7" s="65">
        <v>0</v>
      </c>
      <c r="I7" s="69">
        <v>0</v>
      </c>
      <c r="J7" s="70">
        <v>0</v>
      </c>
    </row>
    <row r="8" spans="1:10" ht="24" customHeight="1">
      <c r="A8" s="66"/>
      <c r="B8" s="66"/>
      <c r="C8" s="44"/>
      <c r="D8" s="44"/>
      <c r="E8" s="44"/>
      <c r="F8" s="44"/>
      <c r="G8" s="44"/>
      <c r="H8" s="44"/>
      <c r="I8" s="44"/>
      <c r="J8" s="71"/>
    </row>
    <row r="9" spans="1:10" ht="24" customHeight="1">
      <c r="A9" s="66"/>
      <c r="B9" s="66"/>
      <c r="C9" s="44"/>
      <c r="D9" s="44"/>
      <c r="E9" s="44"/>
      <c r="F9" s="44"/>
      <c r="G9" s="44"/>
      <c r="H9" s="44"/>
      <c r="I9" s="44"/>
      <c r="J9" s="71"/>
    </row>
    <row r="10" spans="1:10" ht="24" customHeight="1">
      <c r="A10" s="66"/>
      <c r="B10" s="66"/>
      <c r="C10" s="44"/>
      <c r="D10" s="44"/>
      <c r="E10" s="44"/>
      <c r="F10" s="44"/>
      <c r="G10" s="44"/>
      <c r="H10" s="44"/>
      <c r="I10" s="44"/>
      <c r="J10" s="71"/>
    </row>
    <row r="11" spans="1:10" ht="24" customHeight="1">
      <c r="A11" s="66"/>
      <c r="B11" s="66"/>
      <c r="C11" s="44"/>
      <c r="D11" s="44"/>
      <c r="E11" s="44"/>
      <c r="F11" s="44"/>
      <c r="G11" s="44"/>
      <c r="H11" s="44"/>
      <c r="I11" s="44"/>
      <c r="J11" s="71"/>
    </row>
    <row r="12" spans="1:10" ht="24" customHeight="1">
      <c r="A12" s="66"/>
      <c r="B12" s="66"/>
      <c r="C12" s="44"/>
      <c r="D12" s="44"/>
      <c r="E12" s="44"/>
      <c r="F12" s="44"/>
      <c r="G12" s="44"/>
      <c r="H12" s="44"/>
      <c r="I12" s="44"/>
      <c r="J12" s="71"/>
    </row>
    <row r="13" spans="1:13" ht="24" customHeight="1">
      <c r="A13" s="66"/>
      <c r="B13" s="66"/>
      <c r="C13" s="44"/>
      <c r="D13" s="44"/>
      <c r="E13" s="44"/>
      <c r="F13" s="44"/>
      <c r="G13" s="44"/>
      <c r="H13" s="44"/>
      <c r="I13" s="44"/>
      <c r="J13" s="71"/>
      <c r="M13" t="s">
        <v>166</v>
      </c>
    </row>
    <row r="14" spans="1:10" ht="24" customHeight="1">
      <c r="A14" s="66"/>
      <c r="B14" s="66"/>
      <c r="C14" s="44"/>
      <c r="D14" s="44"/>
      <c r="E14" s="44"/>
      <c r="F14" s="44"/>
      <c r="G14" s="44"/>
      <c r="H14" s="44"/>
      <c r="I14" s="44"/>
      <c r="J14" s="71"/>
    </row>
    <row r="15" spans="1:10" ht="24" customHeight="1">
      <c r="A15" s="66"/>
      <c r="B15" s="66"/>
      <c r="C15" s="44"/>
      <c r="D15" s="44"/>
      <c r="E15" s="44"/>
      <c r="F15" s="44"/>
      <c r="G15" s="44"/>
      <c r="H15" s="44"/>
      <c r="I15" s="44"/>
      <c r="J15" s="71"/>
    </row>
    <row r="16" spans="1:10" ht="24" customHeight="1">
      <c r="A16" s="66"/>
      <c r="B16" s="66"/>
      <c r="C16" s="44"/>
      <c r="D16" s="44"/>
      <c r="E16" s="44"/>
      <c r="F16" s="44"/>
      <c r="G16" s="44"/>
      <c r="H16" s="44"/>
      <c r="I16" s="44"/>
      <c r="J16" s="71"/>
    </row>
    <row r="17" spans="1:10" ht="24" customHeight="1">
      <c r="A17" s="66"/>
      <c r="B17" s="66"/>
      <c r="C17" s="44"/>
      <c r="D17" s="44"/>
      <c r="E17" s="44"/>
      <c r="F17" s="44"/>
      <c r="G17" s="44"/>
      <c r="H17" s="44"/>
      <c r="I17" s="44"/>
      <c r="J17" s="71"/>
    </row>
    <row r="18" spans="1:10" ht="24" customHeight="1">
      <c r="A18" s="66"/>
      <c r="B18" s="66"/>
      <c r="C18" s="44"/>
      <c r="D18" s="44"/>
      <c r="E18" s="44"/>
      <c r="F18" s="44"/>
      <c r="G18" s="44"/>
      <c r="H18" s="44"/>
      <c r="I18" s="44"/>
      <c r="J18" s="71"/>
    </row>
    <row r="19" spans="1:10" ht="24" customHeight="1">
      <c r="A19" s="66"/>
      <c r="B19" s="66"/>
      <c r="C19" s="44"/>
      <c r="D19" s="44"/>
      <c r="E19" s="44"/>
      <c r="F19" s="44"/>
      <c r="G19" s="44"/>
      <c r="H19" s="44"/>
      <c r="I19" s="44"/>
      <c r="J19" s="71"/>
    </row>
    <row r="20" spans="1:10" ht="24" customHeight="1">
      <c r="A20" s="66"/>
      <c r="B20" s="66"/>
      <c r="C20" s="44"/>
      <c r="D20" s="44"/>
      <c r="E20" s="44"/>
      <c r="F20" s="44"/>
      <c r="G20" s="44"/>
      <c r="H20" s="44"/>
      <c r="I20" s="44"/>
      <c r="J20" s="71"/>
    </row>
  </sheetData>
  <sheetProtection/>
  <mergeCells count="13">
    <mergeCell ref="A1:J1"/>
    <mergeCell ref="A2:D2"/>
    <mergeCell ref="A3:B3"/>
    <mergeCell ref="D3:H3"/>
    <mergeCell ref="I3:J3"/>
    <mergeCell ref="E4:G4"/>
    <mergeCell ref="A4:A5"/>
    <mergeCell ref="B4:B5"/>
    <mergeCell ref="C3:C5"/>
    <mergeCell ref="D4:D5"/>
    <mergeCell ref="H4:H5"/>
    <mergeCell ref="I4:I5"/>
    <mergeCell ref="J4:J5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21">
      <selection activeCell="I9" sqref="I9"/>
    </sheetView>
  </sheetViews>
  <sheetFormatPr defaultColWidth="9.140625" defaultRowHeight="12.75" customHeight="1"/>
  <cols>
    <col min="1" max="1" width="41.00390625" style="1" customWidth="1"/>
    <col min="2" max="2" width="19.57421875" style="1" customWidth="1"/>
    <col min="3" max="3" width="41.00390625" style="1" customWidth="1"/>
    <col min="4" max="4" width="21.8515625" style="1" customWidth="1"/>
    <col min="5" max="5" width="9.140625" style="1" customWidth="1"/>
  </cols>
  <sheetData>
    <row r="1" spans="1:4" s="1" customFormat="1" ht="27.75" customHeight="1">
      <c r="A1" s="45" t="s">
        <v>167</v>
      </c>
      <c r="B1" s="45"/>
      <c r="C1" s="45"/>
      <c r="D1" s="45"/>
    </row>
    <row r="2" spans="1:4" s="1" customFormat="1" ht="18.75" customHeight="1">
      <c r="A2" s="46" t="s">
        <v>1</v>
      </c>
      <c r="B2" s="46"/>
      <c r="C2" s="47"/>
      <c r="D2" s="48" t="s">
        <v>2</v>
      </c>
    </row>
    <row r="3" spans="1:4" s="1" customFormat="1" ht="19.5" customHeight="1">
      <c r="A3" s="49" t="s">
        <v>168</v>
      </c>
      <c r="B3" s="49"/>
      <c r="C3" s="49" t="s">
        <v>169</v>
      </c>
      <c r="D3" s="49"/>
    </row>
    <row r="4" spans="1:4" s="1" customFormat="1" ht="15" customHeight="1">
      <c r="A4" s="49" t="s">
        <v>170</v>
      </c>
      <c r="B4" s="49" t="s">
        <v>6</v>
      </c>
      <c r="C4" s="49" t="s">
        <v>170</v>
      </c>
      <c r="D4" s="49" t="s">
        <v>6</v>
      </c>
    </row>
    <row r="5" spans="1:4" s="1" customFormat="1" ht="24" customHeight="1">
      <c r="A5" s="50" t="s">
        <v>171</v>
      </c>
      <c r="B5" s="51">
        <v>1379723.44</v>
      </c>
      <c r="C5" s="50" t="s">
        <v>172</v>
      </c>
      <c r="D5" s="51">
        <v>1379723.44</v>
      </c>
    </row>
    <row r="6" spans="1:4" s="1" customFormat="1" ht="24" customHeight="1">
      <c r="A6" s="50" t="s">
        <v>173</v>
      </c>
      <c r="B6" s="51">
        <v>1379723.44</v>
      </c>
      <c r="C6" s="52" t="s">
        <v>174</v>
      </c>
      <c r="D6" s="51">
        <v>1379723.44</v>
      </c>
    </row>
    <row r="7" spans="1:4" s="1" customFormat="1" ht="24" customHeight="1">
      <c r="A7" s="50" t="s">
        <v>175</v>
      </c>
      <c r="B7" s="53"/>
      <c r="C7" s="52" t="s">
        <v>176</v>
      </c>
      <c r="D7" s="53"/>
    </row>
    <row r="8" spans="1:4" s="1" customFormat="1" ht="24" customHeight="1">
      <c r="A8" s="50" t="s">
        <v>177</v>
      </c>
      <c r="B8" s="53"/>
      <c r="C8" s="50" t="s">
        <v>178</v>
      </c>
      <c r="D8" s="53"/>
    </row>
    <row r="9" spans="1:4" s="1" customFormat="1" ht="24" customHeight="1">
      <c r="A9" s="50" t="s">
        <v>179</v>
      </c>
      <c r="B9" s="53"/>
      <c r="C9" s="52" t="s">
        <v>174</v>
      </c>
      <c r="D9" s="53"/>
    </row>
    <row r="10" spans="1:4" s="1" customFormat="1" ht="24" customHeight="1">
      <c r="A10" s="50" t="s">
        <v>180</v>
      </c>
      <c r="B10" s="53"/>
      <c r="C10" s="52" t="s">
        <v>176</v>
      </c>
      <c r="D10" s="53"/>
    </row>
    <row r="11" spans="1:4" s="1" customFormat="1" ht="24" customHeight="1">
      <c r="A11" s="50" t="s">
        <v>181</v>
      </c>
      <c r="B11" s="53"/>
      <c r="C11" s="50" t="s">
        <v>182</v>
      </c>
      <c r="D11" s="53"/>
    </row>
    <row r="12" spans="1:4" s="1" customFormat="1" ht="24" customHeight="1">
      <c r="A12" s="50" t="s">
        <v>183</v>
      </c>
      <c r="B12" s="53"/>
      <c r="C12" s="50" t="s">
        <v>184</v>
      </c>
      <c r="D12" s="50"/>
    </row>
    <row r="13" spans="1:4" s="1" customFormat="1" ht="24" customHeight="1">
      <c r="A13" s="50" t="s">
        <v>185</v>
      </c>
      <c r="B13" s="53"/>
      <c r="C13" s="50" t="s">
        <v>186</v>
      </c>
      <c r="D13" s="50"/>
    </row>
    <row r="14" spans="1:4" s="1" customFormat="1" ht="24" customHeight="1">
      <c r="A14" s="50" t="s">
        <v>187</v>
      </c>
      <c r="B14" s="53"/>
      <c r="C14" s="50" t="s">
        <v>188</v>
      </c>
      <c r="D14" s="50"/>
    </row>
    <row r="15" spans="1:4" s="1" customFormat="1" ht="24" customHeight="1">
      <c r="A15" s="50" t="s">
        <v>189</v>
      </c>
      <c r="B15" s="53"/>
      <c r="C15" s="50" t="s">
        <v>190</v>
      </c>
      <c r="D15" s="50"/>
    </row>
    <row r="16" spans="1:4" s="1" customFormat="1" ht="24" customHeight="1">
      <c r="A16" s="50" t="s">
        <v>191</v>
      </c>
      <c r="B16" s="53"/>
      <c r="C16" s="50" t="s">
        <v>192</v>
      </c>
      <c r="D16" s="50"/>
    </row>
    <row r="17" spans="1:4" s="1" customFormat="1" ht="24" customHeight="1">
      <c r="A17" s="50" t="s">
        <v>193</v>
      </c>
      <c r="B17" s="53"/>
      <c r="C17" s="50"/>
      <c r="D17" s="50"/>
    </row>
    <row r="18" spans="1:4" s="1" customFormat="1" ht="24" customHeight="1">
      <c r="A18" s="52"/>
      <c r="B18" s="53"/>
      <c r="C18" s="50"/>
      <c r="D18" s="50"/>
    </row>
    <row r="19" spans="1:4" s="1" customFormat="1" ht="24" customHeight="1">
      <c r="A19" s="54" t="s">
        <v>194</v>
      </c>
      <c r="B19" s="55">
        <f>B5+B8+B11+B12+B13+B14+B15+B16+B17</f>
        <v>1379723.44</v>
      </c>
      <c r="C19" s="54" t="s">
        <v>195</v>
      </c>
      <c r="D19" s="55">
        <f>D5+D8+D11+D12+D13+D14+D15+D16</f>
        <v>1379723.44</v>
      </c>
    </row>
    <row r="20" spans="1:4" s="1" customFormat="1" ht="24" customHeight="1">
      <c r="A20" s="56"/>
      <c r="B20" s="57"/>
      <c r="C20" s="56"/>
      <c r="D20" s="57"/>
    </row>
    <row r="21" spans="1:4" s="1" customFormat="1" ht="24" customHeight="1">
      <c r="A21" s="50" t="s">
        <v>196</v>
      </c>
      <c r="B21" s="58">
        <f>B22+B25</f>
        <v>549800</v>
      </c>
      <c r="C21" s="50" t="s">
        <v>197</v>
      </c>
      <c r="D21" s="58">
        <f>D22+D25+D28+D31+D34+D35</f>
        <v>549800</v>
      </c>
    </row>
    <row r="22" spans="1:4" s="1" customFormat="1" ht="24" customHeight="1">
      <c r="A22" s="50" t="s">
        <v>198</v>
      </c>
      <c r="B22" s="58">
        <f>B23+B24</f>
        <v>549800</v>
      </c>
      <c r="C22" s="50" t="s">
        <v>198</v>
      </c>
      <c r="D22" s="59">
        <f>D23+D24</f>
        <v>549800</v>
      </c>
    </row>
    <row r="23" spans="1:4" s="1" customFormat="1" ht="24" customHeight="1">
      <c r="A23" s="50" t="s">
        <v>199</v>
      </c>
      <c r="B23" s="60">
        <v>549800</v>
      </c>
      <c r="C23" s="50" t="s">
        <v>199</v>
      </c>
      <c r="D23" s="60">
        <v>549800</v>
      </c>
    </row>
    <row r="24" spans="1:4" s="1" customFormat="1" ht="24" customHeight="1">
      <c r="A24" s="50" t="s">
        <v>200</v>
      </c>
      <c r="B24" s="58"/>
      <c r="C24" s="50" t="s">
        <v>200</v>
      </c>
      <c r="D24" s="59"/>
    </row>
    <row r="25" spans="1:4" s="1" customFormat="1" ht="24" customHeight="1">
      <c r="A25" s="50" t="s">
        <v>201</v>
      </c>
      <c r="B25" s="58">
        <f>B26+B27</f>
        <v>0</v>
      </c>
      <c r="C25" s="50" t="s">
        <v>202</v>
      </c>
      <c r="D25" s="59">
        <f>D26+D27</f>
        <v>0</v>
      </c>
    </row>
    <row r="26" spans="1:4" s="1" customFormat="1" ht="24" customHeight="1">
      <c r="A26" s="50" t="s">
        <v>203</v>
      </c>
      <c r="B26" s="58"/>
      <c r="C26" s="50" t="s">
        <v>199</v>
      </c>
      <c r="D26" s="59"/>
    </row>
    <row r="27" spans="1:4" s="1" customFormat="1" ht="24" customHeight="1">
      <c r="A27" s="50" t="s">
        <v>204</v>
      </c>
      <c r="B27" s="58"/>
      <c r="C27" s="50" t="s">
        <v>200</v>
      </c>
      <c r="D27" s="59"/>
    </row>
    <row r="28" spans="1:4" s="1" customFormat="1" ht="24" customHeight="1">
      <c r="A28" s="50" t="s">
        <v>205</v>
      </c>
      <c r="B28" s="58">
        <f>B29+B32+B35+B36</f>
        <v>0</v>
      </c>
      <c r="C28" s="50" t="s">
        <v>206</v>
      </c>
      <c r="D28" s="59">
        <f>D29+D30</f>
        <v>0</v>
      </c>
    </row>
    <row r="29" spans="1:4" s="1" customFormat="1" ht="24" customHeight="1">
      <c r="A29" s="50" t="s">
        <v>207</v>
      </c>
      <c r="B29" s="58">
        <f>B30+B31</f>
        <v>0</v>
      </c>
      <c r="C29" s="50" t="s">
        <v>203</v>
      </c>
      <c r="D29" s="59"/>
    </row>
    <row r="30" spans="1:4" s="1" customFormat="1" ht="24" customHeight="1">
      <c r="A30" s="50" t="s">
        <v>199</v>
      </c>
      <c r="B30" s="58"/>
      <c r="C30" s="50" t="s">
        <v>204</v>
      </c>
      <c r="D30" s="59"/>
    </row>
    <row r="31" spans="1:4" s="1" customFormat="1" ht="24" customHeight="1">
      <c r="A31" s="50" t="s">
        <v>200</v>
      </c>
      <c r="B31" s="58"/>
      <c r="C31" s="50" t="s">
        <v>208</v>
      </c>
      <c r="D31" s="59">
        <f>D32+D33</f>
        <v>0</v>
      </c>
    </row>
    <row r="32" spans="1:4" s="1" customFormat="1" ht="24" customHeight="1">
      <c r="A32" s="50" t="s">
        <v>209</v>
      </c>
      <c r="B32" s="58">
        <f>B33+B34</f>
        <v>0</v>
      </c>
      <c r="C32" s="50" t="s">
        <v>203</v>
      </c>
      <c r="D32" s="59"/>
    </row>
    <row r="33" spans="1:4" s="1" customFormat="1" ht="24" customHeight="1">
      <c r="A33" s="50" t="s">
        <v>203</v>
      </c>
      <c r="B33" s="58"/>
      <c r="C33" s="50" t="s">
        <v>204</v>
      </c>
      <c r="D33" s="59"/>
    </row>
    <row r="34" spans="1:4" s="1" customFormat="1" ht="24" customHeight="1">
      <c r="A34" s="50" t="s">
        <v>204</v>
      </c>
      <c r="B34" s="58"/>
      <c r="C34" s="50" t="s">
        <v>210</v>
      </c>
      <c r="D34" s="59"/>
    </row>
    <row r="35" spans="1:4" s="1" customFormat="1" ht="24" customHeight="1">
      <c r="A35" s="50" t="s">
        <v>211</v>
      </c>
      <c r="B35" s="58"/>
      <c r="C35" s="50" t="s">
        <v>212</v>
      </c>
      <c r="D35" s="59"/>
    </row>
    <row r="36" spans="1:4" s="1" customFormat="1" ht="24" customHeight="1">
      <c r="A36" s="50" t="s">
        <v>213</v>
      </c>
      <c r="B36" s="58"/>
      <c r="C36" s="52"/>
      <c r="D36" s="59"/>
    </row>
    <row r="37" spans="1:4" s="1" customFormat="1" ht="24" customHeight="1">
      <c r="A37" s="50"/>
      <c r="B37" s="58"/>
      <c r="C37" s="50"/>
      <c r="D37" s="59"/>
    </row>
    <row r="38" spans="1:4" s="1" customFormat="1" ht="24" customHeight="1">
      <c r="A38" s="61" t="s">
        <v>214</v>
      </c>
      <c r="B38" s="62">
        <f>B19+B21+B28</f>
        <v>1929523.44</v>
      </c>
      <c r="C38" s="61" t="s">
        <v>215</v>
      </c>
      <c r="D38" s="63">
        <f>D19+D21</f>
        <v>1929523.44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A1" sqref="A1:Q1"/>
    </sheetView>
  </sheetViews>
  <sheetFormatPr defaultColWidth="9.140625" defaultRowHeight="12.75" customHeight="1"/>
  <cols>
    <col min="1" max="1" width="12.28125" style="1" customWidth="1"/>
    <col min="2" max="2" width="19.57421875" style="1" customWidth="1"/>
    <col min="3" max="3" width="16.00390625" style="1" customWidth="1"/>
    <col min="4" max="4" width="14.8515625" style="1" customWidth="1"/>
    <col min="5" max="5" width="12.140625" style="1" customWidth="1"/>
    <col min="6" max="6" width="11.140625" style="1" customWidth="1"/>
    <col min="7" max="7" width="9.140625" style="1" customWidth="1"/>
    <col min="8" max="8" width="13.57421875" style="1" customWidth="1"/>
    <col min="9" max="12" width="11.7109375" style="1" customWidth="1"/>
    <col min="13" max="13" width="10.421875" style="1" customWidth="1"/>
    <col min="14" max="16" width="11.7109375" style="1" customWidth="1"/>
    <col min="17" max="17" width="12.7109375" style="1" customWidth="1"/>
    <col min="18" max="18" width="9.140625" style="1" customWidth="1"/>
  </cols>
  <sheetData>
    <row r="1" spans="1:17" s="1" customFormat="1" ht="31.5" customHeight="1">
      <c r="A1" s="36" t="s">
        <v>216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s="34" customFormat="1" ht="21" customHeight="1">
      <c r="A2" s="38" t="s">
        <v>217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1" customFormat="1" ht="27" customHeight="1">
      <c r="A3" s="39" t="s">
        <v>50</v>
      </c>
      <c r="B3" s="39"/>
      <c r="C3" s="39" t="s">
        <v>61</v>
      </c>
      <c r="D3" s="39" t="s">
        <v>218</v>
      </c>
      <c r="E3" s="39"/>
      <c r="F3" s="39"/>
      <c r="G3" s="39" t="s">
        <v>219</v>
      </c>
      <c r="H3" s="39"/>
      <c r="I3" s="39" t="s">
        <v>220</v>
      </c>
      <c r="J3" s="39" t="s">
        <v>221</v>
      </c>
      <c r="K3" s="39" t="s">
        <v>222</v>
      </c>
      <c r="L3" s="39" t="s">
        <v>223</v>
      </c>
      <c r="M3" s="39" t="s">
        <v>224</v>
      </c>
      <c r="N3" s="39"/>
      <c r="O3" s="39"/>
      <c r="P3" s="39" t="s">
        <v>225</v>
      </c>
      <c r="Q3" s="39" t="s">
        <v>226</v>
      </c>
    </row>
    <row r="4" spans="1:17" s="1" customFormat="1" ht="48.75" customHeight="1">
      <c r="A4" s="39" t="s">
        <v>95</v>
      </c>
      <c r="B4" s="39" t="s">
        <v>96</v>
      </c>
      <c r="C4" s="39"/>
      <c r="D4" s="39" t="s">
        <v>12</v>
      </c>
      <c r="E4" s="39" t="s">
        <v>227</v>
      </c>
      <c r="F4" s="39" t="s">
        <v>228</v>
      </c>
      <c r="G4" s="39" t="s">
        <v>229</v>
      </c>
      <c r="H4" s="39" t="s">
        <v>230</v>
      </c>
      <c r="I4" s="39"/>
      <c r="J4" s="39"/>
      <c r="K4" s="39"/>
      <c r="L4" s="39"/>
      <c r="M4" s="39" t="s">
        <v>231</v>
      </c>
      <c r="N4" s="39" t="s">
        <v>232</v>
      </c>
      <c r="O4" s="39" t="s">
        <v>233</v>
      </c>
      <c r="P4" s="39"/>
      <c r="Q4" s="39"/>
    </row>
    <row r="5" spans="1:17" s="35" customFormat="1" ht="19.5" customHeight="1">
      <c r="A5" s="40" t="s">
        <v>60</v>
      </c>
      <c r="B5" s="40" t="s">
        <v>60</v>
      </c>
      <c r="C5" s="40">
        <v>1</v>
      </c>
      <c r="D5" s="40">
        <v>2</v>
      </c>
      <c r="E5" s="40">
        <v>3</v>
      </c>
      <c r="F5" s="40">
        <v>4</v>
      </c>
      <c r="G5" s="40">
        <v>5</v>
      </c>
      <c r="H5" s="40">
        <v>6</v>
      </c>
      <c r="I5" s="40">
        <v>7</v>
      </c>
      <c r="J5" s="40">
        <v>8</v>
      </c>
      <c r="K5" s="40">
        <v>9</v>
      </c>
      <c r="L5" s="40">
        <v>10</v>
      </c>
      <c r="M5" s="40">
        <v>11</v>
      </c>
      <c r="N5" s="40">
        <v>12</v>
      </c>
      <c r="O5" s="40">
        <v>13</v>
      </c>
      <c r="P5" s="40">
        <v>14</v>
      </c>
      <c r="Q5" s="40">
        <v>15</v>
      </c>
    </row>
    <row r="6" spans="1:17" s="4" customFormat="1" ht="24" customHeight="1">
      <c r="A6" s="15"/>
      <c r="B6" s="15" t="s">
        <v>61</v>
      </c>
      <c r="C6" s="15">
        <f>C7+C11+C14+C19</f>
        <v>1379723.4400000002</v>
      </c>
      <c r="D6" s="15">
        <f>D7+D11+D14+D19</f>
        <v>1379723.4400000002</v>
      </c>
      <c r="E6" s="15">
        <f>E7+E11+E14+E19</f>
        <v>1379723.4400000002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4" customFormat="1" ht="24" customHeight="1">
      <c r="A7" s="16">
        <v>201</v>
      </c>
      <c r="B7" s="17" t="s">
        <v>62</v>
      </c>
      <c r="C7" s="18">
        <f aca="true" t="shared" si="0" ref="C7:C12">C8</f>
        <v>1113998.58</v>
      </c>
      <c r="D7" s="18">
        <f aca="true" t="shared" si="1" ref="D7:D12">D8</f>
        <v>1113998.58</v>
      </c>
      <c r="E7" s="18">
        <f aca="true" t="shared" si="2" ref="E7:E12">E8</f>
        <v>1113998.58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4" customFormat="1" ht="24" customHeight="1">
      <c r="A8" s="16">
        <v>20106</v>
      </c>
      <c r="B8" s="19" t="s">
        <v>63</v>
      </c>
      <c r="C8" s="18">
        <f>C9+C10</f>
        <v>1113998.58</v>
      </c>
      <c r="D8" s="18">
        <f>D9+D10</f>
        <v>1113998.58</v>
      </c>
      <c r="E8" s="18">
        <f>E9+E10</f>
        <v>1113998.58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6" customFormat="1" ht="24" customHeight="1">
      <c r="A9" s="20" t="s">
        <v>64</v>
      </c>
      <c r="B9" s="21" t="s">
        <v>65</v>
      </c>
      <c r="C9" s="22">
        <v>813998.58</v>
      </c>
      <c r="D9" s="22">
        <v>813998.58</v>
      </c>
      <c r="E9" s="22">
        <v>813998.58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s="6" customFormat="1" ht="24" customHeight="1">
      <c r="A10" s="20" t="s">
        <v>66</v>
      </c>
      <c r="B10" s="21" t="s">
        <v>67</v>
      </c>
      <c r="C10" s="22">
        <v>300000</v>
      </c>
      <c r="D10" s="22">
        <v>300000</v>
      </c>
      <c r="E10" s="22">
        <v>300000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s="6" customFormat="1" ht="24" customHeight="1">
      <c r="A11" s="16">
        <v>208</v>
      </c>
      <c r="B11" s="17" t="s">
        <v>68</v>
      </c>
      <c r="C11" s="18">
        <f t="shared" si="0"/>
        <v>89094.08</v>
      </c>
      <c r="D11" s="18">
        <f t="shared" si="1"/>
        <v>89094.08</v>
      </c>
      <c r="E11" s="18">
        <f t="shared" si="2"/>
        <v>89094.08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6" customFormat="1" ht="24" customHeight="1">
      <c r="A12" s="16">
        <v>20805</v>
      </c>
      <c r="B12" s="19" t="s">
        <v>69</v>
      </c>
      <c r="C12" s="18">
        <f t="shared" si="0"/>
        <v>89094.08</v>
      </c>
      <c r="D12" s="18">
        <f t="shared" si="1"/>
        <v>89094.08</v>
      </c>
      <c r="E12" s="18">
        <f t="shared" si="2"/>
        <v>89094.08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1:17" s="6" customFormat="1" ht="24" customHeight="1">
      <c r="A13" s="20" t="s">
        <v>70</v>
      </c>
      <c r="B13" s="21" t="s">
        <v>71</v>
      </c>
      <c r="C13" s="22">
        <v>89094.08</v>
      </c>
      <c r="D13" s="22">
        <v>89094.08</v>
      </c>
      <c r="E13" s="22">
        <v>89094.08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6" customFormat="1" ht="24" customHeight="1">
      <c r="A14" s="23">
        <v>210</v>
      </c>
      <c r="B14" s="21" t="s">
        <v>72</v>
      </c>
      <c r="C14" s="22">
        <f>C15</f>
        <v>64338.5</v>
      </c>
      <c r="D14" s="22">
        <f>D15</f>
        <v>64338.5</v>
      </c>
      <c r="E14" s="22">
        <f>E15</f>
        <v>64338.5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s="6" customFormat="1" ht="24" customHeight="1">
      <c r="A15" s="23">
        <v>21011</v>
      </c>
      <c r="B15" s="21" t="s">
        <v>73</v>
      </c>
      <c r="C15" s="22">
        <f>C16+C17+C18</f>
        <v>64338.5</v>
      </c>
      <c r="D15" s="22">
        <f>D16+D17+D18</f>
        <v>64338.5</v>
      </c>
      <c r="E15" s="22">
        <f>E16+E17+E18</f>
        <v>64338.5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1:17" s="6" customFormat="1" ht="24" customHeight="1">
      <c r="A16" s="20" t="s">
        <v>74</v>
      </c>
      <c r="B16" s="21" t="s">
        <v>75</v>
      </c>
      <c r="C16" s="22">
        <v>49001.74</v>
      </c>
      <c r="D16" s="22">
        <v>49001.74</v>
      </c>
      <c r="E16" s="22">
        <v>49001.74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6" customFormat="1" ht="24" customHeight="1">
      <c r="A17" s="20" t="s">
        <v>76</v>
      </c>
      <c r="B17" s="21" t="s">
        <v>77</v>
      </c>
      <c r="C17" s="22">
        <v>11136.76</v>
      </c>
      <c r="D17" s="22">
        <v>11136.76</v>
      </c>
      <c r="E17" s="22">
        <v>11136.76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s="6" customFormat="1" ht="24" customHeight="1">
      <c r="A18" s="20" t="s">
        <v>78</v>
      </c>
      <c r="B18" s="21" t="s">
        <v>79</v>
      </c>
      <c r="C18" s="22">
        <v>4200</v>
      </c>
      <c r="D18" s="22">
        <v>4200</v>
      </c>
      <c r="E18" s="22">
        <v>4200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</row>
    <row r="19" spans="1:17" s="6" customFormat="1" ht="24" customHeight="1">
      <c r="A19" s="23">
        <v>221</v>
      </c>
      <c r="B19" s="21" t="s">
        <v>80</v>
      </c>
      <c r="C19" s="22">
        <f>C20</f>
        <v>112292.28</v>
      </c>
      <c r="D19" s="22">
        <f>D20</f>
        <v>112292.28</v>
      </c>
      <c r="E19" s="22">
        <f>E20</f>
        <v>112292.28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s="6" customFormat="1" ht="24" customHeight="1">
      <c r="A20" s="23">
        <v>22102</v>
      </c>
      <c r="B20" s="21" t="s">
        <v>81</v>
      </c>
      <c r="C20" s="22">
        <f>C21+C22</f>
        <v>112292.28</v>
      </c>
      <c r="D20" s="22">
        <f>D21+D22</f>
        <v>112292.28</v>
      </c>
      <c r="E20" s="22">
        <f>E21+E22</f>
        <v>112292.28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6" customFormat="1" ht="24" customHeight="1">
      <c r="A21" s="20" t="s">
        <v>82</v>
      </c>
      <c r="B21" s="21" t="s">
        <v>83</v>
      </c>
      <c r="C21" s="22">
        <v>72128.28</v>
      </c>
      <c r="D21" s="22">
        <v>72128.28</v>
      </c>
      <c r="E21" s="22">
        <v>72128.28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s="6" customFormat="1" ht="24" customHeight="1">
      <c r="A22" s="20" t="s">
        <v>84</v>
      </c>
      <c r="B22" s="21" t="s">
        <v>85</v>
      </c>
      <c r="C22" s="22">
        <v>40164</v>
      </c>
      <c r="D22" s="22">
        <v>40164</v>
      </c>
      <c r="E22" s="22">
        <v>40164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s="6" customFormat="1" ht="24" customHeight="1">
      <c r="A23" s="41"/>
      <c r="B23" s="42"/>
      <c r="C23" s="31"/>
      <c r="D23" s="31"/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s="6" customFormat="1" ht="24" customHeight="1">
      <c r="A24" s="41"/>
      <c r="B24" s="42"/>
      <c r="C24" s="31"/>
      <c r="D24" s="31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s="6" customFormat="1" ht="24" customHeight="1">
      <c r="A25" s="41"/>
      <c r="B25" s="42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s="6" customFormat="1" ht="24" customHeight="1">
      <c r="A26" s="41"/>
      <c r="B26" s="42"/>
      <c r="C26" s="43"/>
      <c r="D26" s="43"/>
      <c r="E26" s="4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s="6" customFormat="1" ht="24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24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</sheetData>
  <sheetProtection/>
  <mergeCells count="13">
    <mergeCell ref="A1:Q1"/>
    <mergeCell ref="A2:Q2"/>
    <mergeCell ref="A3:B3"/>
    <mergeCell ref="D3:F3"/>
    <mergeCell ref="G3:H3"/>
    <mergeCell ref="M3:O3"/>
    <mergeCell ref="C3:C4"/>
    <mergeCell ref="I3:I4"/>
    <mergeCell ref="J3:J4"/>
    <mergeCell ref="K3:K4"/>
    <mergeCell ref="L3:L4"/>
    <mergeCell ref="P3:P4"/>
    <mergeCell ref="Q3:Q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14" sqref="G14"/>
    </sheetView>
  </sheetViews>
  <sheetFormatPr defaultColWidth="9.140625" defaultRowHeight="12.75" customHeight="1"/>
  <cols>
    <col min="1" max="1" width="12.28125" style="1" customWidth="1"/>
    <col min="2" max="2" width="26.7109375" style="1" customWidth="1"/>
    <col min="3" max="7" width="9.7109375" style="1" customWidth="1"/>
    <col min="8" max="8" width="10.7109375" style="1" customWidth="1"/>
    <col min="9" max="11" width="9.7109375" style="1" customWidth="1"/>
    <col min="12" max="12" width="9.140625" style="1" customWidth="1"/>
  </cols>
  <sheetData>
    <row r="1" spans="1:11" s="1" customFormat="1" ht="27" customHeight="1">
      <c r="A1" s="7" t="s">
        <v>234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8" customHeight="1">
      <c r="A2" s="9" t="s">
        <v>1</v>
      </c>
      <c r="B2" s="1"/>
      <c r="C2" s="1"/>
      <c r="D2" s="1"/>
      <c r="E2" s="28"/>
      <c r="F2" s="28"/>
      <c r="G2" s="28"/>
      <c r="H2" s="28"/>
      <c r="I2" s="28"/>
      <c r="J2" s="28"/>
      <c r="K2" s="32" t="s">
        <v>2</v>
      </c>
    </row>
    <row r="3" spans="1:11" s="1" customFormat="1" ht="15" customHeight="1">
      <c r="A3" s="10" t="s">
        <v>50</v>
      </c>
      <c r="B3" s="10"/>
      <c r="C3" s="10" t="s">
        <v>61</v>
      </c>
      <c r="D3" s="11" t="s">
        <v>235</v>
      </c>
      <c r="E3" s="11" t="s">
        <v>236</v>
      </c>
      <c r="F3" s="11" t="s">
        <v>237</v>
      </c>
      <c r="G3" s="10" t="s">
        <v>238</v>
      </c>
      <c r="H3" s="10" t="s">
        <v>239</v>
      </c>
      <c r="I3" s="10" t="s">
        <v>240</v>
      </c>
      <c r="J3" s="10" t="s">
        <v>241</v>
      </c>
      <c r="K3" s="10" t="s">
        <v>242</v>
      </c>
    </row>
    <row r="4" spans="1:11" s="1" customFormat="1" ht="21" customHeight="1">
      <c r="A4" s="10" t="s">
        <v>95</v>
      </c>
      <c r="B4" s="10" t="s">
        <v>243</v>
      </c>
      <c r="C4" s="10"/>
      <c r="D4" s="11"/>
      <c r="E4" s="11"/>
      <c r="F4" s="11"/>
      <c r="G4" s="11"/>
      <c r="H4" s="11"/>
      <c r="I4" s="10"/>
      <c r="J4" s="10"/>
      <c r="K4" s="10"/>
    </row>
    <row r="5" spans="1:11" s="3" customFormat="1" ht="21.75" customHeight="1">
      <c r="A5" s="12" t="s">
        <v>60</v>
      </c>
      <c r="B5" s="12" t="s">
        <v>60</v>
      </c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</row>
    <row r="6" spans="1:11" s="4" customFormat="1" ht="17.25" customHeight="1">
      <c r="A6" s="13" t="s">
        <v>61</v>
      </c>
      <c r="B6" s="14"/>
      <c r="C6" s="15">
        <f>C7+C11+C14+C19</f>
        <v>1379723.4400000002</v>
      </c>
      <c r="D6" s="15">
        <f>D7+D11+D14+D19</f>
        <v>1379723.4400000002</v>
      </c>
      <c r="E6" s="29"/>
      <c r="F6" s="29"/>
      <c r="G6" s="29"/>
      <c r="H6" s="29"/>
      <c r="I6" s="29"/>
      <c r="J6" s="29"/>
      <c r="K6" s="29"/>
    </row>
    <row r="7" spans="1:12" s="5" customFormat="1" ht="24" customHeight="1">
      <c r="A7" s="16">
        <v>201</v>
      </c>
      <c r="B7" s="17" t="s">
        <v>62</v>
      </c>
      <c r="C7" s="18">
        <f aca="true" t="shared" si="0" ref="C7:C12">C8</f>
        <v>1113998.58</v>
      </c>
      <c r="D7" s="18">
        <f aca="true" t="shared" si="1" ref="D7:D12">D8</f>
        <v>1113998.58</v>
      </c>
      <c r="E7" s="15"/>
      <c r="F7" s="26"/>
      <c r="G7" s="26"/>
      <c r="H7" s="26"/>
      <c r="I7" s="26"/>
      <c r="J7" s="26"/>
      <c r="K7" s="26"/>
      <c r="L7" s="33"/>
    </row>
    <row r="8" spans="1:12" s="5" customFormat="1" ht="24" customHeight="1">
      <c r="A8" s="16">
        <v>20106</v>
      </c>
      <c r="B8" s="19" t="s">
        <v>63</v>
      </c>
      <c r="C8" s="18">
        <f>C9+C10</f>
        <v>1113998.58</v>
      </c>
      <c r="D8" s="18">
        <f>D9+D10</f>
        <v>1113998.58</v>
      </c>
      <c r="E8" s="15"/>
      <c r="F8" s="26"/>
      <c r="G8" s="26"/>
      <c r="H8" s="26"/>
      <c r="I8" s="26"/>
      <c r="J8" s="26"/>
      <c r="K8" s="26"/>
      <c r="L8" s="33"/>
    </row>
    <row r="9" spans="1:12" s="5" customFormat="1" ht="24" customHeight="1">
      <c r="A9" s="20" t="s">
        <v>64</v>
      </c>
      <c r="B9" s="21" t="s">
        <v>65</v>
      </c>
      <c r="C9" s="22">
        <v>813998.58</v>
      </c>
      <c r="D9" s="22">
        <v>813998.58</v>
      </c>
      <c r="E9" s="26"/>
      <c r="F9" s="26"/>
      <c r="G9" s="26"/>
      <c r="H9" s="26"/>
      <c r="I9" s="26"/>
      <c r="J9" s="26"/>
      <c r="K9" s="26"/>
      <c r="L9" s="33"/>
    </row>
    <row r="10" spans="1:12" s="5" customFormat="1" ht="24" customHeight="1">
      <c r="A10" s="20" t="s">
        <v>66</v>
      </c>
      <c r="B10" s="21" t="s">
        <v>67</v>
      </c>
      <c r="C10" s="22">
        <v>300000</v>
      </c>
      <c r="D10" s="22">
        <v>300000</v>
      </c>
      <c r="E10" s="30"/>
      <c r="F10" s="26"/>
      <c r="G10" s="26"/>
      <c r="H10" s="26"/>
      <c r="I10" s="26"/>
      <c r="J10" s="26"/>
      <c r="K10" s="26"/>
      <c r="L10" s="33"/>
    </row>
    <row r="11" spans="1:12" s="5" customFormat="1" ht="24" customHeight="1">
      <c r="A11" s="16">
        <v>208</v>
      </c>
      <c r="B11" s="17" t="s">
        <v>68</v>
      </c>
      <c r="C11" s="18">
        <f t="shared" si="0"/>
        <v>89094.08</v>
      </c>
      <c r="D11" s="18">
        <f t="shared" si="1"/>
        <v>89094.08</v>
      </c>
      <c r="E11" s="30"/>
      <c r="F11" s="26"/>
      <c r="G11" s="26"/>
      <c r="H11" s="26"/>
      <c r="I11" s="26"/>
      <c r="J11" s="26"/>
      <c r="K11" s="26"/>
      <c r="L11" s="33"/>
    </row>
    <row r="12" spans="1:12" s="5" customFormat="1" ht="24" customHeight="1">
      <c r="A12" s="16">
        <v>20805</v>
      </c>
      <c r="B12" s="19" t="s">
        <v>69</v>
      </c>
      <c r="C12" s="18">
        <f t="shared" si="0"/>
        <v>89094.08</v>
      </c>
      <c r="D12" s="18">
        <f t="shared" si="1"/>
        <v>89094.08</v>
      </c>
      <c r="E12" s="30"/>
      <c r="F12" s="26"/>
      <c r="G12" s="26"/>
      <c r="H12" s="26"/>
      <c r="I12" s="26"/>
      <c r="J12" s="26"/>
      <c r="K12" s="26"/>
      <c r="L12" s="33"/>
    </row>
    <row r="13" spans="1:12" s="5" customFormat="1" ht="24" customHeight="1">
      <c r="A13" s="20" t="s">
        <v>70</v>
      </c>
      <c r="B13" s="21" t="s">
        <v>71</v>
      </c>
      <c r="C13" s="22">
        <v>89094.08</v>
      </c>
      <c r="D13" s="22">
        <v>89094.08</v>
      </c>
      <c r="E13" s="26"/>
      <c r="F13" s="26"/>
      <c r="G13" s="26"/>
      <c r="H13" s="26"/>
      <c r="I13" s="26"/>
      <c r="J13" s="26"/>
      <c r="K13" s="26"/>
      <c r="L13" s="33"/>
    </row>
    <row r="14" spans="1:12" s="5" customFormat="1" ht="24" customHeight="1">
      <c r="A14" s="23">
        <v>210</v>
      </c>
      <c r="B14" s="21" t="s">
        <v>72</v>
      </c>
      <c r="C14" s="22">
        <f>C15</f>
        <v>64338.5</v>
      </c>
      <c r="D14" s="22">
        <f>D15</f>
        <v>64338.5</v>
      </c>
      <c r="E14" s="26"/>
      <c r="F14" s="26"/>
      <c r="G14" s="26"/>
      <c r="H14" s="26"/>
      <c r="I14" s="26"/>
      <c r="J14" s="26"/>
      <c r="K14" s="26"/>
      <c r="L14" s="33"/>
    </row>
    <row r="15" spans="1:12" s="5" customFormat="1" ht="24" customHeight="1">
      <c r="A15" s="23">
        <v>21011</v>
      </c>
      <c r="B15" s="21" t="s">
        <v>73</v>
      </c>
      <c r="C15" s="22">
        <f>C16+C17+C18</f>
        <v>64338.5</v>
      </c>
      <c r="D15" s="22">
        <f>D16+D17+D18</f>
        <v>64338.5</v>
      </c>
      <c r="E15" s="26"/>
      <c r="F15" s="26"/>
      <c r="G15" s="26"/>
      <c r="H15" s="26"/>
      <c r="I15" s="26"/>
      <c r="J15" s="26"/>
      <c r="K15" s="26"/>
      <c r="L15" s="33"/>
    </row>
    <row r="16" spans="1:12" s="5" customFormat="1" ht="24" customHeight="1">
      <c r="A16" s="20" t="s">
        <v>74</v>
      </c>
      <c r="B16" s="21" t="s">
        <v>75</v>
      </c>
      <c r="C16" s="22">
        <v>49001.74</v>
      </c>
      <c r="D16" s="22">
        <v>49001.74</v>
      </c>
      <c r="E16" s="26"/>
      <c r="F16" s="26"/>
      <c r="G16" s="26"/>
      <c r="H16" s="26"/>
      <c r="I16" s="26"/>
      <c r="J16" s="26"/>
      <c r="K16" s="26"/>
      <c r="L16" s="33"/>
    </row>
    <row r="17" spans="1:12" s="5" customFormat="1" ht="24" customHeight="1">
      <c r="A17" s="20" t="s">
        <v>76</v>
      </c>
      <c r="B17" s="21" t="s">
        <v>77</v>
      </c>
      <c r="C17" s="22">
        <v>11136.76</v>
      </c>
      <c r="D17" s="22">
        <v>11136.76</v>
      </c>
      <c r="E17" s="26"/>
      <c r="F17" s="26"/>
      <c r="G17" s="26"/>
      <c r="H17" s="26"/>
      <c r="I17" s="26"/>
      <c r="J17" s="26"/>
      <c r="K17" s="26"/>
      <c r="L17" s="33"/>
    </row>
    <row r="18" spans="1:12" s="5" customFormat="1" ht="24" customHeight="1">
      <c r="A18" s="20" t="s">
        <v>78</v>
      </c>
      <c r="B18" s="21" t="s">
        <v>79</v>
      </c>
      <c r="C18" s="22">
        <v>4200</v>
      </c>
      <c r="D18" s="22">
        <v>4200</v>
      </c>
      <c r="E18" s="26"/>
      <c r="F18" s="26"/>
      <c r="G18" s="26"/>
      <c r="H18" s="26"/>
      <c r="I18" s="26"/>
      <c r="J18" s="26"/>
      <c r="K18" s="26"/>
      <c r="L18" s="33"/>
    </row>
    <row r="19" spans="1:12" s="5" customFormat="1" ht="24" customHeight="1">
      <c r="A19" s="23">
        <v>221</v>
      </c>
      <c r="B19" s="21" t="s">
        <v>80</v>
      </c>
      <c r="C19" s="22">
        <f>C20</f>
        <v>112292.28</v>
      </c>
      <c r="D19" s="22">
        <f>D20</f>
        <v>112292.28</v>
      </c>
      <c r="E19" s="26"/>
      <c r="F19" s="26"/>
      <c r="G19" s="26"/>
      <c r="H19" s="26"/>
      <c r="I19" s="26"/>
      <c r="J19" s="26"/>
      <c r="K19" s="26"/>
      <c r="L19" s="33"/>
    </row>
    <row r="20" spans="1:12" s="5" customFormat="1" ht="24" customHeight="1">
      <c r="A20" s="23">
        <v>22102</v>
      </c>
      <c r="B20" s="21" t="s">
        <v>81</v>
      </c>
      <c r="C20" s="22">
        <f>C21+C22</f>
        <v>112292.28</v>
      </c>
      <c r="D20" s="22">
        <f>D21+D22</f>
        <v>112292.28</v>
      </c>
      <c r="E20" s="26"/>
      <c r="F20" s="26"/>
      <c r="G20" s="26"/>
      <c r="H20" s="26"/>
      <c r="I20" s="26"/>
      <c r="J20" s="26"/>
      <c r="K20" s="26"/>
      <c r="L20" s="33"/>
    </row>
    <row r="21" spans="1:12" s="5" customFormat="1" ht="24" customHeight="1">
      <c r="A21" s="20" t="s">
        <v>82</v>
      </c>
      <c r="B21" s="21" t="s">
        <v>83</v>
      </c>
      <c r="C21" s="22">
        <v>72128.28</v>
      </c>
      <c r="D21" s="22">
        <v>72128.28</v>
      </c>
      <c r="E21" s="31"/>
      <c r="F21" s="31"/>
      <c r="G21" s="31"/>
      <c r="H21" s="31"/>
      <c r="I21" s="31"/>
      <c r="J21" s="31"/>
      <c r="K21" s="31"/>
      <c r="L21" s="33"/>
    </row>
    <row r="22" spans="1:12" s="5" customFormat="1" ht="24" customHeight="1">
      <c r="A22" s="20" t="s">
        <v>84</v>
      </c>
      <c r="B22" s="21" t="s">
        <v>85</v>
      </c>
      <c r="C22" s="22">
        <v>40164</v>
      </c>
      <c r="D22" s="22">
        <v>40164</v>
      </c>
      <c r="E22" s="26"/>
      <c r="F22" s="26"/>
      <c r="G22" s="26"/>
      <c r="H22" s="26"/>
      <c r="I22" s="26"/>
      <c r="J22" s="26"/>
      <c r="K22" s="26"/>
      <c r="L22" s="33"/>
    </row>
    <row r="23" spans="1:11" s="6" customFormat="1" ht="16.5" customHeight="1">
      <c r="A23" s="24"/>
      <c r="B23" s="25"/>
      <c r="C23" s="26"/>
      <c r="D23" s="27"/>
      <c r="E23" s="26"/>
      <c r="F23" s="27"/>
      <c r="G23" s="27"/>
      <c r="H23" s="27"/>
      <c r="I23" s="27"/>
      <c r="J23" s="27"/>
      <c r="K23" s="27"/>
    </row>
    <row r="24" spans="1:11" s="6" customFormat="1" ht="16.5" customHeight="1">
      <c r="A24" s="24"/>
      <c r="B24" s="25"/>
      <c r="C24" s="26"/>
      <c r="D24" s="27"/>
      <c r="E24" s="26"/>
      <c r="F24" s="27"/>
      <c r="G24" s="27"/>
      <c r="H24" s="27"/>
      <c r="I24" s="27"/>
      <c r="J24" s="27"/>
      <c r="K24" s="27"/>
    </row>
    <row r="25" spans="1:11" s="6" customFormat="1" ht="16.5" customHeight="1">
      <c r="A25" s="24"/>
      <c r="B25" s="25"/>
      <c r="C25" s="26"/>
      <c r="D25" s="27"/>
      <c r="E25" s="26"/>
      <c r="F25" s="27"/>
      <c r="G25" s="27"/>
      <c r="H25" s="27"/>
      <c r="I25" s="27"/>
      <c r="J25" s="27"/>
      <c r="K25" s="27"/>
    </row>
    <row r="26" spans="1:11" s="6" customFormat="1" ht="16.5" customHeight="1">
      <c r="A26" s="24"/>
      <c r="B26" s="25"/>
      <c r="C26" s="26"/>
      <c r="D26" s="27"/>
      <c r="E26" s="26"/>
      <c r="F26" s="27"/>
      <c r="G26" s="27"/>
      <c r="H26" s="27"/>
      <c r="I26" s="27"/>
      <c r="J26" s="27"/>
      <c r="K26" s="27"/>
    </row>
  </sheetData>
  <sheetProtection/>
  <mergeCells count="13">
    <mergeCell ref="A1:K1"/>
    <mergeCell ref="A2:D2"/>
    <mergeCell ref="A3:B3"/>
    <mergeCell ref="A6:B6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5506944444444445" right="0.5506944444444445" top="0.9840277777777777" bottom="0.7875" header="0.5111111111111111" footer="0.3145833333333333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大武口区石炭井办事处</dc:creator>
  <cp:keywords/>
  <dc:description/>
  <cp:lastModifiedBy>kylin</cp:lastModifiedBy>
  <dcterms:created xsi:type="dcterms:W3CDTF">2019-01-07T18:49:44Z</dcterms:created>
  <dcterms:modified xsi:type="dcterms:W3CDTF">2021-06-23T14:41:09Z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C620715A2E8042FA84A07DBCA96DCFF2</vt:lpwstr>
  </property>
  <property fmtid="{D5CDD505-2E9C-101B-9397-08002B2CF9AE}" pid="4" name="퀀_generated_2.-2147483648">
    <vt:i4>2052</vt:i4>
  </property>
</Properties>
</file>