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5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3">'表4-一般公共预算基本支出表'!$1:$5</definedName>
    <definedName name="_xlnm.Print_Titles" localSheetId="6">'表7-部门收支预算表'!$1:$3</definedName>
    <definedName name="_xlnm.Print_Titles" localSheetId="7">'表8-部门收入总表'!$1:$5</definedName>
    <definedName name="_xlnm.Print_Titles" localSheetId="8">'表9-部门部门支出预算表'!$1:$5</definedName>
  </definedNames>
  <calcPr fullCalcOnLoad="1"/>
</workbook>
</file>

<file path=xl/sharedStrings.xml><?xml version="1.0" encoding="utf-8"?>
<sst xmlns="http://schemas.openxmlformats.org/spreadsheetml/2006/main" count="482" uniqueCount="275">
  <si>
    <t>大武口区部门财政拨款收支预算总表</t>
  </si>
  <si>
    <t>填报单位名称：大武口区城市管理综合执法大队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</si>
  <si>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</si>
  <si>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</si>
  <si>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</si>
  <si>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</si>
  <si>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</si>
  <si>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</si>
  <si>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</si>
  <si>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</si>
  <si>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</si>
  <si>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</si>
  <si>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</si>
  <si>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</si>
  <si>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</si>
  <si>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</si>
  <si>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</si>
  <si>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</si>
  <si>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</si>
  <si>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</si>
  <si>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</si>
  <si>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</si>
  <si>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</si>
  <si>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</si>
  <si>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</si>
  <si>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</si>
  <si>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</si>
  <si>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</si>
  <si>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</si>
  <si>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</si>
  <si>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</si>
  <si>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</si>
  <si>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</si>
  <si>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</si>
  <si>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</si>
  <si>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</si>
  <si>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</si>
  <si>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</si>
  <si>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</si>
  <si>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</si>
  <si>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</si>
  <si>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</si>
  <si>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</si>
  <si>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</si>
  <si>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</si>
  <si>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</si>
  <si>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0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0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0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</si>
  <si>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</si>
  <si>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大武口区部门财政拨款支出预算总表
</t>
  </si>
  <si>
    <t xml:space="preserve">填报单位名称： 大武口区城市管理综合执法大队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</si>
  <si>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</si>
  <si>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</si>
  <si>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</si>
  <si>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</si>
  <si>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</si>
  <si>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</si>
  <si>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</si>
  <si>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</si>
  <si>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</si>
  <si>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</si>
  <si>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</si>
  <si>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</si>
  <si>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</si>
  <si>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</si>
  <si>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</si>
  <si>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社会保障和就业支出</t>
  </si>
  <si>
    <t>行政事业单位离退休</t>
  </si>
  <si>
    <t>机关事业单位基本养老保险缴费支出</t>
  </si>
  <si>
    <t>2080599</t>
  </si>
  <si>
    <t>其他行政事业单位离退休支出</t>
  </si>
  <si>
    <t>20807</t>
  </si>
  <si>
    <t>就业补助</t>
  </si>
  <si>
    <t>2080799</t>
  </si>
  <si>
    <t>其他就业补助支出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</si>
  <si>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</si>
  <si>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</si>
  <si>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</si>
  <si>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</si>
  <si>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</si>
  <si>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</si>
  <si>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</si>
  <si>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</si>
  <si>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</si>
  <si>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</si>
  <si>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</si>
  <si>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</si>
  <si>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</si>
  <si>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</si>
  <si>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</si>
  <si>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</si>
  <si>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212</t>
  </si>
  <si>
    <t>城乡社区支出</t>
  </si>
  <si>
    <t>21201</t>
  </si>
  <si>
    <t>城乡社区管理事务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</si>
  <si>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</si>
  <si>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</si>
  <si>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</si>
  <si>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</si>
  <si>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</si>
  <si>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</si>
  <si>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</si>
  <si>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</si>
  <si>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</si>
  <si>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</si>
  <si>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大武口区部门一般公共预算财政拨款支出表</t>
  </si>
  <si>
    <t>填报单位名称： 大武口区城市管理综合执法大队    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</si>
  <si>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</si>
  <si>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</si>
  <si>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</si>
  <si>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</si>
  <si>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</si>
  <si>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</si>
  <si>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</si>
  <si>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</si>
  <si>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</si>
  <si>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</si>
  <si>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大武口区部门一般公共预算财政拨款基本支出表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</si>
  <si>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</si>
  <si>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</si>
  <si>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</si>
  <si>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</si>
  <si>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</si>
  <si>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</si>
  <si>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</si>
  <si>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</si>
  <si>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</si>
  <si>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</si>
  <si>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</si>
  <si>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</si>
  <si>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</si>
  <si>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</si>
  <si>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</si>
  <si>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</si>
  <si>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</si>
  <si>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</si>
  <si>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</si>
  <si>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</si>
  <si>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</si>
  <si>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</si>
  <si>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</si>
  <si>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</si>
  <si>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</si>
  <si>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</si>
  <si>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</si>
  <si>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</si>
  <si>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</si>
  <si>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</si>
  <si>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</si>
  <si>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</si>
  <si>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</si>
  <si>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</si>
  <si>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</si>
  <si>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</si>
  <si>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</si>
  <si>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</si>
  <si>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</si>
  <si>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</si>
  <si>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</si>
  <si>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</si>
  <si>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</si>
  <si>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</si>
  <si>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</si>
  <si>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</si>
  <si>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</si>
  <si>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</si>
  <si>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</si>
  <si>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</si>
  <si>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</si>
  <si>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</si>
  <si>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</si>
  <si>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</si>
  <si>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</si>
  <si>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</si>
  <si>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</si>
  <si>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</si>
  <si>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</si>
  <si>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</si>
  <si>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</si>
  <si>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</si>
  <si>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</si>
  <si>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</si>
  <si>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大武口区部门一般公共预算财政拨款“三公”经费支出表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</si>
  <si>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</si>
  <si>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</si>
  <si>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</si>
  <si>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</si>
  <si>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</si>
  <si>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</si>
  <si>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</si>
  <si>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</si>
  <si>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大武口区城市管理综合执法大队</t>
  </si>
  <si>
    <t>　　　　大武口区部门政府性基金预算财政拨款支出表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</si>
  <si>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</si>
  <si>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</si>
  <si>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</si>
  <si>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</si>
  <si>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</si>
  <si>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</si>
  <si>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</si>
  <si>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</si>
  <si>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</si>
  <si>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</si>
  <si>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</si>
  <si>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</si>
  <si>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</si>
  <si>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</si>
  <si>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</si>
  <si>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</si>
  <si>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</si>
  <si>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</si>
  <si>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</si>
  <si>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</si>
  <si>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</si>
  <si>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</si>
  <si>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</si>
  <si>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</si>
  <si>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</si>
  <si>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</si>
  <si>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</si>
  <si>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</si>
  <si>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</si>
  <si>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</si>
  <si>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</si>
  <si>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</si>
  <si>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</si>
  <si>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</si>
  <si>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</si>
  <si>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</si>
  <si>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</si>
  <si>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</si>
  <si>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</si>
  <si>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</si>
  <si>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</si>
  <si>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</si>
  <si>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</si>
  <si>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</si>
  <si>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</si>
  <si>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</si>
  <si>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</si>
  <si>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</si>
  <si>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</si>
  <si>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</si>
  <si>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</si>
  <si>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</si>
  <si>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</si>
  <si>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</si>
  <si>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</si>
  <si>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大武口区部门收入总表</t>
  </si>
  <si>
    <t xml:space="preserve"> 填报单位名称：大武口区城市管理综合执法大队  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</si>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</sst>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0_ "/>
    <numFmt numFmtId="181" formatCode="#,##0_ "/>
    <numFmt numFmtId="182" formatCode="0_);[Red]\(0\)"/>
    <numFmt numFmtId="183" formatCode="#,##0;[Red]#,##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sz val="6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0"/>
    </font>
    <font>
      <sz val="9"/>
      <color indexed="8"/>
      <name val="Arial"/>
      <family val="2"/>
    </font>
    <font>
      <sz val="9"/>
      <color indexed="8"/>
      <name val="Courier New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b/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45" fillId="5" borderId="2" applyNumberFormat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3" fillId="7" borderId="0" applyNumberFormat="0" applyBorder="0" applyAlignment="0" applyProtection="0"/>
    <xf numFmtId="176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5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14" borderId="0" applyNumberFormat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2" fillId="16" borderId="7" applyNumberFormat="0" applyFont="0" applyAlignment="0" applyProtection="0"/>
    <xf numFmtId="0" fontId="42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58" fillId="29" borderId="8" applyNumberFormat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80" fontId="4" fillId="0" borderId="0" xfId="0" applyNumberFormat="1" applyFont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49" fontId="10" fillId="0" borderId="10" xfId="16" applyNumberFormat="1" applyFont="1" applyFill="1" applyBorder="1" applyAlignment="1" applyProtection="1">
      <alignment horizontal="left" vertical="center"/>
      <protection/>
    </xf>
    <xf numFmtId="3" fontId="10" fillId="0" borderId="10" xfId="16" applyNumberFormat="1" applyFont="1" applyFill="1" applyBorder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/>
      <protection/>
    </xf>
    <xf numFmtId="180" fontId="9" fillId="0" borderId="13" xfId="0" applyNumberFormat="1" applyFont="1" applyBorder="1" applyAlignment="1" applyProtection="1">
      <alignment/>
      <protection/>
    </xf>
    <xf numFmtId="181" fontId="9" fillId="0" borderId="1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9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181" fontId="9" fillId="33" borderId="1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right" wrapText="1"/>
      <protection/>
    </xf>
    <xf numFmtId="0" fontId="9" fillId="36" borderId="14" xfId="0" applyFont="1" applyFill="1" applyBorder="1" applyAlignment="1" applyProtection="1">
      <alignment horizontal="center" vertical="center" wrapText="1"/>
      <protection/>
    </xf>
    <xf numFmtId="0" fontId="9" fillId="36" borderId="14" xfId="0" applyFont="1" applyFill="1" applyBorder="1" applyAlignment="1" applyProtection="1">
      <alignment horizontal="right" vertical="center" wrapText="1"/>
      <protection/>
    </xf>
    <xf numFmtId="0" fontId="9" fillId="36" borderId="1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181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 horizontal="center" vertical="center"/>
      <protection/>
    </xf>
    <xf numFmtId="181" fontId="10" fillId="35" borderId="10" xfId="0" applyNumberFormat="1" applyFont="1" applyFill="1" applyBorder="1" applyAlignment="1" applyProtection="1">
      <alignment horizontal="right" vertical="center"/>
      <protection/>
    </xf>
    <xf numFmtId="0" fontId="10" fillId="35" borderId="10" xfId="0" applyNumberFormat="1" applyFont="1" applyFill="1" applyBorder="1" applyAlignment="1" applyProtection="1">
      <alignment horizontal="right" vertical="center"/>
      <protection/>
    </xf>
    <xf numFmtId="9" fontId="9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/>
      <protection/>
    </xf>
    <xf numFmtId="180" fontId="8" fillId="0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37" borderId="14" xfId="15" applyFont="1" applyFill="1" applyBorder="1" applyAlignment="1">
      <alignment horizontal="center" vertical="center"/>
      <protection/>
    </xf>
    <xf numFmtId="0" fontId="19" fillId="37" borderId="14" xfId="0" applyFont="1" applyFill="1" applyBorder="1" applyAlignment="1">
      <alignment horizontal="center" vertical="center"/>
    </xf>
    <xf numFmtId="181" fontId="9" fillId="37" borderId="10" xfId="0" applyNumberFormat="1" applyFont="1" applyFill="1" applyBorder="1" applyAlignment="1" applyProtection="1">
      <alignment horizontal="right" vertical="center"/>
      <protection/>
    </xf>
    <xf numFmtId="0" fontId="19" fillId="0" borderId="18" xfId="15" applyFont="1" applyBorder="1" applyAlignment="1">
      <alignment horizontal="left" vertical="center" wrapText="1"/>
      <protection/>
    </xf>
    <xf numFmtId="0" fontId="19" fillId="0" borderId="19" xfId="15" applyFont="1" applyBorder="1" applyAlignment="1">
      <alignment horizontal="left" vertical="center" wrapText="1"/>
      <protection/>
    </xf>
    <xf numFmtId="0" fontId="1" fillId="0" borderId="18" xfId="15" applyFont="1" applyBorder="1" applyAlignment="1">
      <alignment horizontal="center" vertical="center" wrapText="1"/>
      <protection/>
    </xf>
    <xf numFmtId="0" fontId="1" fillId="0" borderId="19" xfId="15" applyFont="1" applyBorder="1" applyAlignment="1">
      <alignment horizontal="justify" vertical="center" wrapText="1"/>
      <protection/>
    </xf>
    <xf numFmtId="0" fontId="1" fillId="0" borderId="18" xfId="15" applyFont="1" applyFill="1" applyBorder="1" applyAlignment="1">
      <alignment horizontal="center" vertical="center" wrapText="1"/>
      <protection/>
    </xf>
    <xf numFmtId="0" fontId="1" fillId="0" borderId="19" xfId="15" applyFont="1" applyFill="1" applyBorder="1" applyAlignment="1">
      <alignment horizontal="justify" vertical="center" wrapText="1"/>
      <protection/>
    </xf>
    <xf numFmtId="0" fontId="1" fillId="0" borderId="20" xfId="15" applyFont="1" applyBorder="1" applyAlignment="1">
      <alignment horizontal="justify" vertical="center" wrapText="1"/>
      <protection/>
    </xf>
    <xf numFmtId="181" fontId="9" fillId="0" borderId="21" xfId="0" applyNumberFormat="1" applyFont="1" applyFill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/>
      <protection/>
    </xf>
    <xf numFmtId="0" fontId="1" fillId="0" borderId="22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justify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9" fillId="0" borderId="22" xfId="15" applyFont="1" applyBorder="1" applyAlignment="1">
      <alignment horizontal="left" vertical="center" wrapText="1"/>
      <protection/>
    </xf>
    <xf numFmtId="0" fontId="19" fillId="0" borderId="10" xfId="15" applyFont="1" applyBorder="1" applyAlignment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182" fontId="20" fillId="0" borderId="14" xfId="0" applyNumberFormat="1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181" fontId="9" fillId="33" borderId="23" xfId="0" applyNumberFormat="1" applyFont="1" applyFill="1" applyBorder="1" applyAlignment="1" applyProtection="1">
      <alignment vertical="center"/>
      <protection/>
    </xf>
    <xf numFmtId="181" fontId="9" fillId="33" borderId="23" xfId="0" applyNumberFormat="1" applyFont="1" applyFill="1" applyBorder="1" applyAlignment="1" applyProtection="1">
      <alignment horizontal="right" vertical="center"/>
      <protection/>
    </xf>
    <xf numFmtId="181" fontId="9" fillId="0" borderId="21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81" fontId="9" fillId="33" borderId="25" xfId="0" applyNumberFormat="1" applyFont="1" applyFill="1" applyBorder="1" applyAlignment="1" applyProtection="1">
      <alignment horizontal="right" vertical="center"/>
      <protection/>
    </xf>
    <xf numFmtId="181" fontId="9" fillId="33" borderId="26" xfId="0" applyNumberFormat="1" applyFont="1" applyFill="1" applyBorder="1" applyAlignment="1" applyProtection="1">
      <alignment vertical="center"/>
      <protection/>
    </xf>
    <xf numFmtId="10" fontId="9" fillId="33" borderId="26" xfId="0" applyNumberFormat="1" applyFont="1" applyFill="1" applyBorder="1" applyAlignment="1" applyProtection="1">
      <alignment vertical="center"/>
      <protection/>
    </xf>
    <xf numFmtId="181" fontId="9" fillId="0" borderId="26" xfId="0" applyNumberFormat="1" applyFont="1" applyFill="1" applyBorder="1" applyAlignment="1" applyProtection="1">
      <alignment vertical="center"/>
      <protection/>
    </xf>
    <xf numFmtId="10" fontId="9" fillId="0" borderId="26" xfId="0" applyNumberFormat="1" applyFont="1" applyFill="1" applyBorder="1" applyAlignment="1" applyProtection="1">
      <alignment vertical="center"/>
      <protection/>
    </xf>
    <xf numFmtId="181" fontId="9" fillId="0" borderId="27" xfId="0" applyNumberFormat="1" applyFont="1" applyFill="1" applyBorder="1" applyAlignment="1" applyProtection="1">
      <alignment horizontal="right" vertical="center"/>
      <protection/>
    </xf>
    <xf numFmtId="181" fontId="9" fillId="0" borderId="17" xfId="0" applyNumberFormat="1" applyFont="1" applyFill="1" applyBorder="1" applyAlignment="1" applyProtection="1">
      <alignment/>
      <protection/>
    </xf>
    <xf numFmtId="10" fontId="9" fillId="0" borderId="10" xfId="0" applyNumberFormat="1" applyFont="1" applyFill="1" applyBorder="1" applyAlignment="1" applyProtection="1">
      <alignment vertical="center"/>
      <protection/>
    </xf>
    <xf numFmtId="181" fontId="9" fillId="0" borderId="28" xfId="0" applyNumberFormat="1" applyFont="1" applyFill="1" applyBorder="1" applyAlignment="1" applyProtection="1">
      <alignment/>
      <protection/>
    </xf>
    <xf numFmtId="10" fontId="9" fillId="0" borderId="1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/>
      <protection/>
    </xf>
    <xf numFmtId="181" fontId="9" fillId="0" borderId="11" xfId="0" applyNumberFormat="1" applyFont="1" applyFill="1" applyBorder="1" applyAlignment="1" applyProtection="1">
      <alignment/>
      <protection/>
    </xf>
    <xf numFmtId="181" fontId="9" fillId="0" borderId="26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181" fontId="9" fillId="0" borderId="29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181" fontId="22" fillId="34" borderId="14" xfId="0" applyNumberFormat="1" applyFont="1" applyFill="1" applyBorder="1" applyAlignment="1" applyProtection="1">
      <alignment horizontal="right"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181" fontId="9" fillId="34" borderId="14" xfId="0" applyNumberFormat="1" applyFont="1" applyFill="1" applyBorder="1" applyAlignment="1" applyProtection="1">
      <alignment horizontal="center" vertical="center"/>
      <protection/>
    </xf>
    <xf numFmtId="181" fontId="22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81" fontId="22" fillId="35" borderId="14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181" fontId="22" fillId="0" borderId="14" xfId="0" applyNumberFormat="1" applyFont="1" applyBorder="1" applyAlignment="1" applyProtection="1">
      <alignment/>
      <protection/>
    </xf>
    <xf numFmtId="181" fontId="22" fillId="0" borderId="14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83" fontId="9" fillId="34" borderId="14" xfId="0" applyNumberFormat="1" applyFont="1" applyFill="1" applyBorder="1" applyAlignment="1" applyProtection="1">
      <alignment horizontal="right" vertical="center"/>
      <protection/>
    </xf>
    <xf numFmtId="183" fontId="9" fillId="0" borderId="14" xfId="0" applyNumberFormat="1" applyFont="1" applyBorder="1" applyAlignment="1" applyProtection="1">
      <alignment horizontal="right" vertical="center"/>
      <protection/>
    </xf>
    <xf numFmtId="183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" fontId="9" fillId="34" borderId="14" xfId="0" applyNumberFormat="1" applyFont="1" applyFill="1" applyBorder="1" applyAlignment="1" applyProtection="1">
      <alignment horizontal="center" vertical="center" wrapText="1"/>
      <protection/>
    </xf>
    <xf numFmtId="181" fontId="9" fillId="35" borderId="14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vertical="center"/>
      <protection/>
    </xf>
    <xf numFmtId="181" fontId="9" fillId="0" borderId="14" xfId="0" applyNumberFormat="1" applyFont="1" applyFill="1" applyBorder="1" applyAlignment="1" applyProtection="1">
      <alignment horizontal="center" vertical="center"/>
      <protection/>
    </xf>
    <xf numFmtId="183" fontId="9" fillId="34" borderId="14" xfId="0" applyNumberFormat="1" applyFont="1" applyFill="1" applyBorder="1" applyAlignment="1" applyProtection="1">
      <alignment horizontal="center" vertical="center"/>
      <protection/>
    </xf>
    <xf numFmtId="183" fontId="9" fillId="35" borderId="14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Border="1" applyAlignment="1" applyProtection="1">
      <alignment horizontal="center" vertical="center"/>
      <protection/>
    </xf>
    <xf numFmtId="183" fontId="9" fillId="35" borderId="14" xfId="0" applyNumberFormat="1" applyFont="1" applyFill="1" applyBorder="1" applyAlignment="1" applyProtection="1">
      <alignment horizontal="right" vertical="center"/>
      <protection/>
    </xf>
    <xf numFmtId="183" fontId="9" fillId="0" borderId="14" xfId="0" applyNumberFormat="1" applyFont="1" applyFill="1" applyBorder="1" applyAlignment="1" applyProtection="1">
      <alignment vertical="center"/>
      <protection/>
    </xf>
    <xf numFmtId="183" fontId="9" fillId="35" borderId="14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常规_表4-一般公共预算基本支出表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:B2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ht="31.5" customHeight="1">
      <c r="A1" s="7" t="s">
        <v>0</v>
      </c>
      <c r="B1" s="7"/>
      <c r="C1" s="7"/>
      <c r="D1" s="7"/>
      <c r="E1" s="7"/>
      <c r="F1" s="7"/>
    </row>
    <row r="2" spans="1:6" ht="14.25" customHeight="1">
      <c r="A2" s="136" t="s">
        <v>1</v>
      </c>
      <c r="B2" s="136"/>
      <c r="C2" s="137"/>
      <c r="D2" s="138"/>
      <c r="E2" s="159"/>
      <c r="F2" s="159" t="s">
        <v>2</v>
      </c>
    </row>
    <row r="3" spans="1:6" ht="19.5" customHeight="1">
      <c r="A3" s="139" t="s">
        <v>3</v>
      </c>
      <c r="B3" s="139"/>
      <c r="C3" s="139" t="s">
        <v>4</v>
      </c>
      <c r="D3" s="139"/>
      <c r="E3" s="139"/>
      <c r="F3" s="139"/>
    </row>
    <row r="4" spans="1:6" ht="24" customHeight="1">
      <c r="A4" s="140" t="s">
        <v>5</v>
      </c>
      <c r="B4" s="140" t="s">
        <v>6</v>
      </c>
      <c r="C4" s="140" t="s">
        <v>7</v>
      </c>
      <c r="D4" s="140" t="s">
        <v>6</v>
      </c>
      <c r="E4" s="160" t="s">
        <v>8</v>
      </c>
      <c r="F4" s="160" t="s">
        <v>9</v>
      </c>
    </row>
    <row r="5" spans="1:6" ht="24" customHeight="1">
      <c r="A5" s="141" t="s">
        <v>10</v>
      </c>
      <c r="B5" s="142">
        <f>B6</f>
        <v>10861679</v>
      </c>
      <c r="C5" s="143" t="s">
        <v>11</v>
      </c>
      <c r="D5" s="144">
        <f>SUM(D6:D34)</f>
        <v>0</v>
      </c>
      <c r="E5" s="144">
        <f>SUM(E6:E34)</f>
        <v>10861679</v>
      </c>
      <c r="F5" s="144">
        <f>SUM(F6:F34)</f>
        <v>0</v>
      </c>
    </row>
    <row r="6" spans="1:6" ht="19.5" customHeight="1">
      <c r="A6" s="127" t="s">
        <v>12</v>
      </c>
      <c r="B6" s="145">
        <f>B7+B8</f>
        <v>10861679</v>
      </c>
      <c r="C6" s="146" t="s">
        <v>13</v>
      </c>
      <c r="D6" s="147"/>
      <c r="E6" s="147"/>
      <c r="F6" s="161"/>
    </row>
    <row r="7" spans="1:6" ht="19.5" customHeight="1">
      <c r="A7" s="148" t="s">
        <v>14</v>
      </c>
      <c r="B7" s="145">
        <v>10861679</v>
      </c>
      <c r="C7" s="146" t="s">
        <v>15</v>
      </c>
      <c r="D7" s="147"/>
      <c r="E7" s="147"/>
      <c r="F7" s="161"/>
    </row>
    <row r="8" spans="1:6" ht="19.5" customHeight="1">
      <c r="A8" s="148" t="s">
        <v>16</v>
      </c>
      <c r="B8" s="149"/>
      <c r="C8" s="146" t="s">
        <v>17</v>
      </c>
      <c r="D8" s="147"/>
      <c r="E8" s="147"/>
      <c r="F8" s="161"/>
    </row>
    <row r="9" spans="1:6" ht="19.5" customHeight="1">
      <c r="A9" s="150"/>
      <c r="B9" s="151"/>
      <c r="C9" s="146" t="s">
        <v>18</v>
      </c>
      <c r="D9" s="147"/>
      <c r="E9" s="147"/>
      <c r="F9" s="161"/>
    </row>
    <row r="10" spans="1:6" ht="19.5" customHeight="1">
      <c r="A10" s="150"/>
      <c r="B10" s="152"/>
      <c r="C10" s="146" t="s">
        <v>19</v>
      </c>
      <c r="D10" s="147"/>
      <c r="E10" s="147"/>
      <c r="F10" s="161"/>
    </row>
    <row r="11" spans="1:6" ht="19.5" customHeight="1">
      <c r="A11" s="150"/>
      <c r="B11" s="152"/>
      <c r="C11" s="146" t="s">
        <v>20</v>
      </c>
      <c r="D11" s="147"/>
      <c r="E11" s="147"/>
      <c r="F11" s="161"/>
    </row>
    <row r="12" spans="1:6" ht="19.5" customHeight="1">
      <c r="A12" s="150"/>
      <c r="B12" s="152"/>
      <c r="C12" s="146" t="s">
        <v>21</v>
      </c>
      <c r="D12" s="147"/>
      <c r="E12" s="147"/>
      <c r="F12" s="161"/>
    </row>
    <row r="13" spans="1:6" ht="19.5" customHeight="1">
      <c r="A13" s="150"/>
      <c r="B13" s="152"/>
      <c r="C13" s="146" t="s">
        <v>22</v>
      </c>
      <c r="D13" s="147"/>
      <c r="E13" s="147">
        <v>3325053</v>
      </c>
      <c r="F13" s="161"/>
    </row>
    <row r="14" spans="1:6" ht="19.5" customHeight="1">
      <c r="A14" s="150"/>
      <c r="B14" s="152"/>
      <c r="C14" s="146" t="s">
        <v>23</v>
      </c>
      <c r="D14" s="147"/>
      <c r="E14" s="147"/>
      <c r="F14" s="161"/>
    </row>
    <row r="15" spans="1:6" ht="19.5" customHeight="1">
      <c r="A15" s="150"/>
      <c r="B15" s="152"/>
      <c r="C15" s="146" t="s">
        <v>24</v>
      </c>
      <c r="D15" s="147"/>
      <c r="E15" s="147">
        <v>419827</v>
      </c>
      <c r="F15" s="161"/>
    </row>
    <row r="16" spans="1:6" ht="19.5" customHeight="1">
      <c r="A16" s="150"/>
      <c r="B16" s="152"/>
      <c r="C16" s="146" t="s">
        <v>25</v>
      </c>
      <c r="D16" s="147"/>
      <c r="E16" s="147"/>
      <c r="F16" s="161"/>
    </row>
    <row r="17" spans="1:6" ht="19.5" customHeight="1">
      <c r="A17" s="150"/>
      <c r="B17" s="152"/>
      <c r="C17" s="146" t="s">
        <v>26</v>
      </c>
      <c r="D17" s="147"/>
      <c r="E17" s="147">
        <v>6296434</v>
      </c>
      <c r="F17" s="161"/>
    </row>
    <row r="18" spans="1:6" ht="19.5" customHeight="1">
      <c r="A18" s="153"/>
      <c r="B18" s="149"/>
      <c r="C18" s="146" t="s">
        <v>27</v>
      </c>
      <c r="D18" s="147"/>
      <c r="E18" s="147"/>
      <c r="F18" s="161"/>
    </row>
    <row r="19" spans="1:6" ht="19.5" customHeight="1">
      <c r="A19" s="150"/>
      <c r="B19" s="152"/>
      <c r="C19" s="146" t="s">
        <v>28</v>
      </c>
      <c r="D19" s="147"/>
      <c r="E19" s="147"/>
      <c r="F19" s="161"/>
    </row>
    <row r="20" spans="1:6" ht="19.5" customHeight="1">
      <c r="A20" s="150"/>
      <c r="B20" s="149"/>
      <c r="C20" s="146" t="s">
        <v>29</v>
      </c>
      <c r="D20" s="147"/>
      <c r="E20" s="147"/>
      <c r="F20" s="161"/>
    </row>
    <row r="21" spans="1:6" ht="19.5" customHeight="1">
      <c r="A21" s="153"/>
      <c r="B21" s="152"/>
      <c r="C21" s="146" t="s">
        <v>30</v>
      </c>
      <c r="D21" s="147"/>
      <c r="E21" s="147"/>
      <c r="F21" s="161"/>
    </row>
    <row r="22" spans="1:6" ht="19.5" customHeight="1">
      <c r="A22" s="150"/>
      <c r="B22" s="152"/>
      <c r="C22" s="146" t="s">
        <v>31</v>
      </c>
      <c r="D22" s="147"/>
      <c r="E22" s="147"/>
      <c r="F22" s="161"/>
    </row>
    <row r="23" spans="1:6" ht="19.5" customHeight="1">
      <c r="A23" s="150"/>
      <c r="B23" s="152"/>
      <c r="C23" s="146" t="s">
        <v>32</v>
      </c>
      <c r="D23" s="147"/>
      <c r="E23" s="147"/>
      <c r="F23" s="161"/>
    </row>
    <row r="24" spans="1:6" ht="19.5" customHeight="1">
      <c r="A24" s="150"/>
      <c r="B24" s="152"/>
      <c r="C24" s="146" t="s">
        <v>33</v>
      </c>
      <c r="D24" s="147"/>
      <c r="E24" s="147"/>
      <c r="F24" s="161"/>
    </row>
    <row r="25" spans="1:6" ht="19.5" customHeight="1">
      <c r="A25" s="150"/>
      <c r="B25" s="152"/>
      <c r="C25" s="146" t="s">
        <v>34</v>
      </c>
      <c r="D25" s="147"/>
      <c r="E25" s="147">
        <v>820365</v>
      </c>
      <c r="F25" s="161"/>
    </row>
    <row r="26" spans="1:6" ht="19.5" customHeight="1">
      <c r="A26" s="150"/>
      <c r="B26" s="152"/>
      <c r="C26" s="146" t="s">
        <v>35</v>
      </c>
      <c r="D26" s="147"/>
      <c r="E26" s="147"/>
      <c r="F26" s="161"/>
    </row>
    <row r="27" spans="1:6" ht="19.5" customHeight="1">
      <c r="A27" s="150"/>
      <c r="B27" s="152"/>
      <c r="C27" s="146" t="s">
        <v>36</v>
      </c>
      <c r="D27" s="147"/>
      <c r="E27" s="147"/>
      <c r="F27" s="161"/>
    </row>
    <row r="28" spans="1:6" ht="19.5" customHeight="1">
      <c r="A28" s="150"/>
      <c r="B28" s="152"/>
      <c r="C28" s="146" t="s">
        <v>37</v>
      </c>
      <c r="D28" s="147"/>
      <c r="E28" s="147"/>
      <c r="F28" s="161"/>
    </row>
    <row r="29" spans="1:6" ht="19.5" customHeight="1">
      <c r="A29" s="150"/>
      <c r="B29" s="152"/>
      <c r="C29" s="146" t="s">
        <v>38</v>
      </c>
      <c r="D29" s="147"/>
      <c r="E29" s="147"/>
      <c r="F29" s="161"/>
    </row>
    <row r="30" spans="1:6" ht="19.5" customHeight="1">
      <c r="A30" s="150"/>
      <c r="B30" s="152"/>
      <c r="C30" s="146" t="s">
        <v>39</v>
      </c>
      <c r="D30" s="147"/>
      <c r="E30" s="147"/>
      <c r="F30" s="161"/>
    </row>
    <row r="31" spans="1:6" ht="19.5" customHeight="1">
      <c r="A31" s="150"/>
      <c r="B31" s="152"/>
      <c r="C31" s="146" t="s">
        <v>40</v>
      </c>
      <c r="D31" s="147"/>
      <c r="E31" s="162"/>
      <c r="F31" s="161"/>
    </row>
    <row r="32" spans="1:6" ht="19.5" customHeight="1">
      <c r="A32" s="150"/>
      <c r="B32" s="152"/>
      <c r="C32" s="146" t="s">
        <v>41</v>
      </c>
      <c r="D32" s="147"/>
      <c r="E32" s="147"/>
      <c r="F32" s="161"/>
    </row>
    <row r="33" spans="1:6" ht="19.5" customHeight="1">
      <c r="A33" s="150"/>
      <c r="B33" s="152"/>
      <c r="C33" s="146" t="s">
        <v>42</v>
      </c>
      <c r="D33" s="147"/>
      <c r="E33" s="147"/>
      <c r="F33" s="161"/>
    </row>
    <row r="34" spans="1:6" ht="19.5" customHeight="1">
      <c r="A34" s="150"/>
      <c r="B34" s="152"/>
      <c r="C34" s="146" t="s">
        <v>43</v>
      </c>
      <c r="D34" s="147"/>
      <c r="E34" s="162"/>
      <c r="F34" s="161"/>
    </row>
    <row r="35" spans="1:6" ht="19.5" customHeight="1">
      <c r="A35" s="154"/>
      <c r="B35" s="145"/>
      <c r="C35" s="155"/>
      <c r="D35" s="147"/>
      <c r="E35" s="163"/>
      <c r="F35" s="147"/>
    </row>
    <row r="36" spans="1:6" ht="19.5" customHeight="1">
      <c r="A36" s="141" t="s">
        <v>44</v>
      </c>
      <c r="B36" s="142">
        <f>B37+B38</f>
        <v>0</v>
      </c>
      <c r="C36" s="143" t="s">
        <v>45</v>
      </c>
      <c r="D36" s="156">
        <f>D37+D38</f>
        <v>0</v>
      </c>
      <c r="E36" s="164">
        <f>E37+E38</f>
        <v>0</v>
      </c>
      <c r="F36" s="156">
        <f>F37+F38</f>
        <v>0</v>
      </c>
    </row>
    <row r="37" spans="1:6" ht="19.5" customHeight="1">
      <c r="A37" s="148" t="s">
        <v>14</v>
      </c>
      <c r="B37" s="149"/>
      <c r="C37" s="148" t="s">
        <v>14</v>
      </c>
      <c r="D37" s="157"/>
      <c r="E37" s="165"/>
      <c r="F37" s="157"/>
    </row>
    <row r="38" spans="1:6" ht="19.5" customHeight="1">
      <c r="A38" s="148" t="s">
        <v>16</v>
      </c>
      <c r="B38" s="149"/>
      <c r="C38" s="148" t="s">
        <v>16</v>
      </c>
      <c r="D38" s="157"/>
      <c r="E38" s="166"/>
      <c r="F38" s="167"/>
    </row>
    <row r="39" spans="1:6" ht="19.5" customHeight="1">
      <c r="A39" s="139" t="s">
        <v>46</v>
      </c>
      <c r="B39" s="145">
        <f>B5+B36</f>
        <v>10861679</v>
      </c>
      <c r="C39" s="139" t="s">
        <v>47</v>
      </c>
      <c r="D39" s="158">
        <f>D5+D36</f>
        <v>0</v>
      </c>
      <c r="E39" s="168">
        <f>E5+E36</f>
        <v>10861679</v>
      </c>
      <c r="F39" s="169">
        <f>F5+F36</f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2">
      <selection activeCell="G7" sqref="G7"/>
    </sheetView>
  </sheetViews>
  <sheetFormatPr defaultColWidth="9.140625" defaultRowHeight="12.75" customHeight="1"/>
  <cols>
    <col min="1" max="1" width="8.7109375" style="1" customWidth="1"/>
    <col min="2" max="2" width="26.8515625" style="1" customWidth="1"/>
    <col min="3" max="3" width="10.28125" style="1" customWidth="1"/>
    <col min="4" max="4" width="10.421875" style="1" customWidth="1"/>
    <col min="5" max="5" width="10.140625" style="1" customWidth="1"/>
    <col min="6" max="6" width="8.421875" style="1" customWidth="1"/>
    <col min="7" max="7" width="7.8515625" style="1" customWidth="1"/>
    <col min="8" max="8" width="7.421875" style="1" customWidth="1"/>
    <col min="9" max="9" width="6.421875" style="1" customWidth="1"/>
    <col min="10" max="10" width="4.57421875" style="4" customWidth="1"/>
    <col min="11" max="11" width="6.28125" style="4" customWidth="1"/>
    <col min="12" max="12" width="8.8515625" style="4" customWidth="1"/>
    <col min="13" max="13" width="7.28125" style="4" customWidth="1"/>
    <col min="14" max="14" width="7.421875" style="4" customWidth="1"/>
    <col min="15" max="15" width="8.57421875" style="4" customWidth="1"/>
  </cols>
  <sheetData>
    <row r="1" spans="1:15" s="1" customFormat="1" ht="31.5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33"/>
      <c r="K1" s="133"/>
      <c r="L1" s="133"/>
      <c r="M1" s="133"/>
      <c r="N1" s="133"/>
      <c r="O1" s="133"/>
    </row>
    <row r="2" spans="1:15" s="1" customFormat="1" ht="21.75" customHeight="1">
      <c r="A2" s="126" t="s">
        <v>49</v>
      </c>
      <c r="B2" s="126"/>
      <c r="C2" s="126"/>
      <c r="D2" s="126"/>
      <c r="E2" s="126"/>
      <c r="F2" s="126"/>
      <c r="G2" s="126"/>
      <c r="H2" s="126"/>
      <c r="I2" s="126"/>
      <c r="J2" s="134"/>
      <c r="K2" s="134"/>
      <c r="L2" s="134"/>
      <c r="M2" s="134"/>
      <c r="N2" s="134"/>
      <c r="O2" s="134" t="s">
        <v>2</v>
      </c>
    </row>
    <row r="3" spans="1:15" s="1" customFormat="1" ht="22.5" customHeight="1">
      <c r="A3" s="127" t="s">
        <v>50</v>
      </c>
      <c r="B3" s="127"/>
      <c r="C3" s="127" t="s">
        <v>51</v>
      </c>
      <c r="D3" s="127" t="s">
        <v>52</v>
      </c>
      <c r="E3" s="127"/>
      <c r="F3" s="127"/>
      <c r="G3" s="127"/>
      <c r="H3" s="127"/>
      <c r="I3" s="127"/>
      <c r="J3" s="127" t="s">
        <v>53</v>
      </c>
      <c r="K3" s="127"/>
      <c r="L3" s="127"/>
      <c r="M3" s="127"/>
      <c r="N3" s="127"/>
      <c r="O3" s="127"/>
    </row>
    <row r="4" spans="1:15" s="1" customFormat="1" ht="45" customHeight="1">
      <c r="A4" s="53" t="s">
        <v>54</v>
      </c>
      <c r="B4" s="127" t="s">
        <v>55</v>
      </c>
      <c r="C4" s="127"/>
      <c r="D4" s="127" t="s">
        <v>12</v>
      </c>
      <c r="E4" s="127" t="s">
        <v>56</v>
      </c>
      <c r="F4" s="53" t="s">
        <v>57</v>
      </c>
      <c r="G4" s="53" t="s">
        <v>58</v>
      </c>
      <c r="H4" s="53" t="s">
        <v>59</v>
      </c>
      <c r="I4" s="53" t="s">
        <v>60</v>
      </c>
      <c r="J4" s="127" t="s">
        <v>12</v>
      </c>
      <c r="K4" s="127" t="s">
        <v>56</v>
      </c>
      <c r="L4" s="53" t="s">
        <v>61</v>
      </c>
      <c r="M4" s="53" t="s">
        <v>58</v>
      </c>
      <c r="N4" s="53" t="s">
        <v>62</v>
      </c>
      <c r="O4" s="53" t="s">
        <v>60</v>
      </c>
    </row>
    <row r="5" spans="1:15" s="1" customFormat="1" ht="20.25" customHeight="1">
      <c r="A5" s="127" t="s">
        <v>63</v>
      </c>
      <c r="B5" s="127" t="s">
        <v>63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2</v>
      </c>
      <c r="K5" s="127">
        <v>3</v>
      </c>
      <c r="L5" s="127">
        <v>4</v>
      </c>
      <c r="M5" s="127">
        <v>5</v>
      </c>
      <c r="N5" s="127">
        <v>6</v>
      </c>
      <c r="O5" s="127">
        <v>7</v>
      </c>
    </row>
    <row r="6" spans="1:15" s="1" customFormat="1" ht="21" customHeight="1">
      <c r="A6" s="128" t="s">
        <v>64</v>
      </c>
      <c r="B6" s="129"/>
      <c r="C6" s="109">
        <f>D6</f>
        <v>10861679</v>
      </c>
      <c r="D6" s="109">
        <f>E6+F6+G6+H6+I6</f>
        <v>10861679</v>
      </c>
      <c r="E6" s="109">
        <f>SUM(E7+E17+E21+E24)</f>
        <v>10581679</v>
      </c>
      <c r="F6" s="109">
        <f>SUM(F9:F30)</f>
        <v>0</v>
      </c>
      <c r="G6" s="109">
        <v>280000</v>
      </c>
      <c r="H6" s="109">
        <f>SUM(H9:H30)</f>
        <v>0</v>
      </c>
      <c r="I6" s="109">
        <f>SUM(I9:I30)</f>
        <v>0</v>
      </c>
      <c r="J6" s="109">
        <f aca="true" t="shared" si="0" ref="J6:J30">K6+L6+M6+N6+O6</f>
        <v>0</v>
      </c>
      <c r="K6" s="109">
        <f>SUM(K9:K30)</f>
        <v>0</v>
      </c>
      <c r="L6" s="109">
        <f>SUM(L9:L30)</f>
        <v>0</v>
      </c>
      <c r="M6" s="109">
        <f>SUM(M9:M30)</f>
        <v>0</v>
      </c>
      <c r="N6" s="109">
        <f>SUM(N9:N30)</f>
        <v>0</v>
      </c>
      <c r="O6" s="109">
        <f>SUM(O9:O30)</f>
        <v>0</v>
      </c>
    </row>
    <row r="7" spans="1:15" s="4" customFormat="1" ht="21" customHeight="1">
      <c r="A7" s="15">
        <v>208</v>
      </c>
      <c r="B7" s="15" t="s">
        <v>65</v>
      </c>
      <c r="C7" s="16">
        <v>3325053</v>
      </c>
      <c r="D7" s="16">
        <v>3325053</v>
      </c>
      <c r="E7" s="16">
        <v>3325053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4" customFormat="1" ht="21" customHeight="1">
      <c r="A8" s="15">
        <v>20805</v>
      </c>
      <c r="B8" s="15" t="s">
        <v>66</v>
      </c>
      <c r="C8" s="16">
        <v>987113</v>
      </c>
      <c r="D8" s="16">
        <v>987113</v>
      </c>
      <c r="E8" s="16">
        <v>987113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4" customHeight="1">
      <c r="A9" s="18">
        <v>2080505</v>
      </c>
      <c r="B9" s="19" t="s">
        <v>67</v>
      </c>
      <c r="C9" s="40">
        <f aca="true" t="shared" si="1" ref="C9:C27">D9</f>
        <v>980713</v>
      </c>
      <c r="D9" s="20">
        <v>980713</v>
      </c>
      <c r="E9" s="20">
        <v>980713</v>
      </c>
      <c r="F9" s="131"/>
      <c r="G9" s="131"/>
      <c r="H9" s="131"/>
      <c r="I9" s="131"/>
      <c r="J9" s="131">
        <f t="shared" si="0"/>
        <v>0</v>
      </c>
      <c r="K9" s="131"/>
      <c r="L9" s="131"/>
      <c r="M9" s="131"/>
      <c r="N9" s="131"/>
      <c r="O9" s="131"/>
    </row>
    <row r="10" spans="1:15" ht="24" customHeight="1">
      <c r="A10" s="21" t="s">
        <v>68</v>
      </c>
      <c r="B10" s="22" t="s">
        <v>69</v>
      </c>
      <c r="C10" s="25">
        <f t="shared" si="1"/>
        <v>6400</v>
      </c>
      <c r="D10" s="23">
        <v>6400</v>
      </c>
      <c r="E10" s="23">
        <v>6400</v>
      </c>
      <c r="F10" s="23"/>
      <c r="G10" s="23"/>
      <c r="H10" s="23"/>
      <c r="I10" s="23"/>
      <c r="J10" s="23">
        <f t="shared" si="0"/>
        <v>0</v>
      </c>
      <c r="K10" s="23"/>
      <c r="L10" s="23"/>
      <c r="M10" s="23"/>
      <c r="N10" s="23"/>
      <c r="O10" s="23"/>
    </row>
    <row r="11" spans="1:15" ht="24" customHeight="1">
      <c r="A11" s="21" t="s">
        <v>70</v>
      </c>
      <c r="B11" s="22" t="s">
        <v>71</v>
      </c>
      <c r="C11" s="25">
        <v>2289120</v>
      </c>
      <c r="D11" s="23">
        <v>2289120</v>
      </c>
      <c r="E11" s="23">
        <v>2289120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4" customHeight="1">
      <c r="A12" s="21" t="s">
        <v>72</v>
      </c>
      <c r="B12" s="22" t="s">
        <v>73</v>
      </c>
      <c r="C12" s="25">
        <f t="shared" si="1"/>
        <v>2289120</v>
      </c>
      <c r="D12" s="23">
        <v>2289120</v>
      </c>
      <c r="E12" s="23">
        <v>2289120</v>
      </c>
      <c r="F12" s="23"/>
      <c r="G12" s="23"/>
      <c r="H12" s="23"/>
      <c r="I12" s="23"/>
      <c r="J12" s="23">
        <f t="shared" si="0"/>
        <v>0</v>
      </c>
      <c r="K12" s="23"/>
      <c r="L12" s="23"/>
      <c r="M12" s="23"/>
      <c r="N12" s="23"/>
      <c r="O12" s="23"/>
    </row>
    <row r="13" spans="1:15" ht="24" customHeight="1">
      <c r="A13" s="21" t="s">
        <v>74</v>
      </c>
      <c r="B13" s="22" t="s">
        <v>75</v>
      </c>
      <c r="C13" s="25">
        <v>48820</v>
      </c>
      <c r="D13" s="23">
        <v>48820</v>
      </c>
      <c r="E13" s="23">
        <v>48820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24" customHeight="1">
      <c r="A14" s="21" t="s">
        <v>76</v>
      </c>
      <c r="B14" s="22" t="s">
        <v>77</v>
      </c>
      <c r="C14" s="25">
        <f t="shared" si="1"/>
        <v>24410</v>
      </c>
      <c r="D14" s="23">
        <v>24410</v>
      </c>
      <c r="E14" s="23">
        <v>24410</v>
      </c>
      <c r="F14" s="23"/>
      <c r="G14" s="23"/>
      <c r="H14" s="23"/>
      <c r="I14" s="23"/>
      <c r="J14" s="23">
        <f t="shared" si="0"/>
        <v>0</v>
      </c>
      <c r="K14" s="23"/>
      <c r="L14" s="23"/>
      <c r="M14" s="23"/>
      <c r="N14" s="23"/>
      <c r="O14" s="23"/>
    </row>
    <row r="15" spans="1:15" ht="24" customHeight="1">
      <c r="A15" s="21" t="s">
        <v>78</v>
      </c>
      <c r="B15" s="22" t="s">
        <v>79</v>
      </c>
      <c r="C15" s="25">
        <f t="shared" si="1"/>
        <v>9656</v>
      </c>
      <c r="D15" s="23">
        <v>9656</v>
      </c>
      <c r="E15" s="23">
        <v>9656</v>
      </c>
      <c r="F15" s="23"/>
      <c r="G15" s="23"/>
      <c r="H15" s="23"/>
      <c r="I15" s="23"/>
      <c r="J15" s="23">
        <f t="shared" si="0"/>
        <v>0</v>
      </c>
      <c r="K15" s="23"/>
      <c r="L15" s="23"/>
      <c r="M15" s="23"/>
      <c r="N15" s="23"/>
      <c r="O15" s="23"/>
    </row>
    <row r="16" spans="1:15" ht="24" customHeight="1">
      <c r="A16" s="21" t="s">
        <v>80</v>
      </c>
      <c r="B16" s="22" t="s">
        <v>81</v>
      </c>
      <c r="C16" s="25">
        <f t="shared" si="1"/>
        <v>14754</v>
      </c>
      <c r="D16" s="23">
        <v>14754</v>
      </c>
      <c r="E16" s="23">
        <v>14754</v>
      </c>
      <c r="F16" s="23"/>
      <c r="G16" s="23"/>
      <c r="H16" s="23"/>
      <c r="I16" s="23"/>
      <c r="J16" s="23">
        <f t="shared" si="0"/>
        <v>0</v>
      </c>
      <c r="K16" s="23"/>
      <c r="L16" s="23"/>
      <c r="M16" s="23"/>
      <c r="N16" s="23"/>
      <c r="O16" s="23"/>
    </row>
    <row r="17" spans="1:15" ht="24" customHeight="1">
      <c r="A17" s="21" t="s">
        <v>82</v>
      </c>
      <c r="B17" s="22" t="s">
        <v>83</v>
      </c>
      <c r="C17" s="25">
        <v>419827</v>
      </c>
      <c r="D17" s="25">
        <v>419827</v>
      </c>
      <c r="E17" s="25">
        <v>419827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4" customHeight="1">
      <c r="A18" s="21" t="s">
        <v>84</v>
      </c>
      <c r="B18" s="22" t="s">
        <v>85</v>
      </c>
      <c r="C18" s="25">
        <v>419827</v>
      </c>
      <c r="D18" s="25">
        <v>419827</v>
      </c>
      <c r="E18" s="25">
        <v>419827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24" customHeight="1">
      <c r="A19" s="21" t="s">
        <v>86</v>
      </c>
      <c r="B19" s="22" t="s">
        <v>87</v>
      </c>
      <c r="C19" s="25">
        <f t="shared" si="1"/>
        <v>392177</v>
      </c>
      <c r="D19" s="23">
        <v>392177</v>
      </c>
      <c r="E19" s="23">
        <v>392177</v>
      </c>
      <c r="F19" s="23"/>
      <c r="G19" s="23"/>
      <c r="H19" s="23"/>
      <c r="I19" s="23"/>
      <c r="J19" s="23">
        <f t="shared" si="0"/>
        <v>0</v>
      </c>
      <c r="K19" s="23"/>
      <c r="L19" s="23"/>
      <c r="M19" s="23"/>
      <c r="N19" s="23"/>
      <c r="O19" s="23"/>
    </row>
    <row r="20" spans="1:15" ht="24" customHeight="1">
      <c r="A20" s="21" t="s">
        <v>88</v>
      </c>
      <c r="B20" s="22" t="s">
        <v>89</v>
      </c>
      <c r="C20" s="25">
        <f t="shared" si="1"/>
        <v>27650</v>
      </c>
      <c r="D20" s="23">
        <v>27650</v>
      </c>
      <c r="E20" s="23">
        <v>27650</v>
      </c>
      <c r="F20" s="23"/>
      <c r="G20" s="23"/>
      <c r="H20" s="23"/>
      <c r="I20" s="23"/>
      <c r="J20" s="23">
        <f t="shared" si="0"/>
        <v>0</v>
      </c>
      <c r="K20" s="23"/>
      <c r="L20" s="23"/>
      <c r="M20" s="23"/>
      <c r="N20" s="23"/>
      <c r="O20" s="23"/>
    </row>
    <row r="21" spans="1:15" ht="24" customHeight="1">
      <c r="A21" s="21" t="s">
        <v>90</v>
      </c>
      <c r="B21" s="22" t="s">
        <v>91</v>
      </c>
      <c r="C21" s="23">
        <v>6296434</v>
      </c>
      <c r="D21" s="23">
        <v>6296434</v>
      </c>
      <c r="E21" s="23">
        <v>6016434</v>
      </c>
      <c r="F21" s="132"/>
      <c r="G21" s="132">
        <v>280000</v>
      </c>
      <c r="H21" s="132"/>
      <c r="I21" s="132"/>
      <c r="J21" s="132"/>
      <c r="K21" s="132"/>
      <c r="L21" s="132"/>
      <c r="M21" s="132"/>
      <c r="N21" s="132"/>
      <c r="O21" s="132"/>
    </row>
    <row r="22" spans="1:15" ht="24" customHeight="1">
      <c r="A22" s="21" t="s">
        <v>92</v>
      </c>
      <c r="B22" s="22" t="s">
        <v>93</v>
      </c>
      <c r="C22" s="23">
        <v>6296434</v>
      </c>
      <c r="D22" s="23">
        <v>6296434</v>
      </c>
      <c r="E22" s="23">
        <v>6016434</v>
      </c>
      <c r="F22" s="132"/>
      <c r="G22" s="132">
        <v>280000</v>
      </c>
      <c r="H22" s="132"/>
      <c r="I22" s="132"/>
      <c r="J22" s="132"/>
      <c r="K22" s="132"/>
      <c r="L22" s="132"/>
      <c r="M22" s="132"/>
      <c r="N22" s="132"/>
      <c r="O22" s="132"/>
    </row>
    <row r="23" spans="1:15" ht="24" customHeight="1">
      <c r="A23" s="21" t="s">
        <v>94</v>
      </c>
      <c r="B23" s="22" t="s">
        <v>95</v>
      </c>
      <c r="C23" s="25">
        <f t="shared" si="1"/>
        <v>6296434</v>
      </c>
      <c r="D23" s="23">
        <v>6296434</v>
      </c>
      <c r="E23" s="23">
        <v>6016434</v>
      </c>
      <c r="F23" s="110"/>
      <c r="G23" s="110">
        <v>280000</v>
      </c>
      <c r="H23" s="110"/>
      <c r="I23" s="110"/>
      <c r="J23" s="132">
        <f t="shared" si="0"/>
        <v>0</v>
      </c>
      <c r="K23" s="132"/>
      <c r="L23" s="132"/>
      <c r="M23" s="132"/>
      <c r="N23" s="132"/>
      <c r="O23" s="132"/>
    </row>
    <row r="24" spans="1:15" ht="24" customHeight="1">
      <c r="A24" s="21" t="s">
        <v>96</v>
      </c>
      <c r="B24" s="22" t="s">
        <v>97</v>
      </c>
      <c r="C24" s="25">
        <v>820365</v>
      </c>
      <c r="D24" s="25">
        <v>820365</v>
      </c>
      <c r="E24" s="25">
        <v>820365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15" ht="24" customHeight="1">
      <c r="A25" s="21" t="s">
        <v>98</v>
      </c>
      <c r="B25" s="22" t="s">
        <v>99</v>
      </c>
      <c r="C25" s="25">
        <v>820365</v>
      </c>
      <c r="D25" s="25">
        <v>820365</v>
      </c>
      <c r="E25" s="25">
        <v>820365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ht="24" customHeight="1">
      <c r="A26" s="21" t="s">
        <v>100</v>
      </c>
      <c r="B26" s="22" t="s">
        <v>101</v>
      </c>
      <c r="C26" s="25">
        <f t="shared" si="1"/>
        <v>598497</v>
      </c>
      <c r="D26" s="23">
        <v>598497</v>
      </c>
      <c r="E26" s="23">
        <v>598497</v>
      </c>
      <c r="F26" s="23"/>
      <c r="G26" s="23"/>
      <c r="H26" s="23"/>
      <c r="I26" s="23"/>
      <c r="J26" s="132">
        <f t="shared" si="0"/>
        <v>0</v>
      </c>
      <c r="K26" s="23"/>
      <c r="L26" s="23"/>
      <c r="M26" s="23"/>
      <c r="N26" s="23"/>
      <c r="O26" s="23"/>
    </row>
    <row r="27" spans="1:15" ht="24" customHeight="1">
      <c r="A27" s="21" t="s">
        <v>102</v>
      </c>
      <c r="B27" s="22" t="s">
        <v>103</v>
      </c>
      <c r="C27" s="25">
        <f t="shared" si="1"/>
        <v>221868</v>
      </c>
      <c r="D27" s="23">
        <v>221868</v>
      </c>
      <c r="E27" s="23">
        <v>221868</v>
      </c>
      <c r="F27" s="110"/>
      <c r="G27" s="110"/>
      <c r="H27" s="110"/>
      <c r="I27" s="110"/>
      <c r="J27" s="132">
        <f t="shared" si="0"/>
        <v>0</v>
      </c>
      <c r="K27" s="135"/>
      <c r="L27" s="132"/>
      <c r="M27" s="132"/>
      <c r="N27" s="132"/>
      <c r="O27" s="132"/>
    </row>
    <row r="28" spans="1:15" ht="24" customHeight="1">
      <c r="A28" s="111"/>
      <c r="B28" s="130"/>
      <c r="C28" s="123"/>
      <c r="D28" s="110"/>
      <c r="E28" s="110"/>
      <c r="F28" s="110"/>
      <c r="G28" s="110"/>
      <c r="H28" s="110"/>
      <c r="I28" s="110"/>
      <c r="J28" s="132">
        <f t="shared" si="0"/>
        <v>0</v>
      </c>
      <c r="K28" s="132"/>
      <c r="L28" s="132"/>
      <c r="M28" s="132"/>
      <c r="N28" s="132"/>
      <c r="O28" s="132"/>
    </row>
    <row r="29" spans="1:15" ht="24" customHeight="1">
      <c r="A29" s="112"/>
      <c r="B29" s="112"/>
      <c r="C29" s="23"/>
      <c r="D29" s="23"/>
      <c r="E29" s="23"/>
      <c r="F29" s="23"/>
      <c r="G29" s="23"/>
      <c r="H29" s="23"/>
      <c r="I29" s="23"/>
      <c r="J29" s="23">
        <f t="shared" si="0"/>
        <v>0</v>
      </c>
      <c r="K29" s="23"/>
      <c r="L29" s="23"/>
      <c r="M29" s="23"/>
      <c r="N29" s="23"/>
      <c r="O29" s="23"/>
    </row>
    <row r="30" spans="1:15" ht="24" customHeight="1">
      <c r="A30" s="112"/>
      <c r="B30" s="112"/>
      <c r="C30" s="23"/>
      <c r="D30" s="23"/>
      <c r="E30" s="23"/>
      <c r="F30" s="23"/>
      <c r="G30" s="23"/>
      <c r="H30" s="23"/>
      <c r="I30" s="23"/>
      <c r="J30" s="23">
        <f t="shared" si="0"/>
        <v>0</v>
      </c>
      <c r="K30" s="23"/>
      <c r="L30" s="23"/>
      <c r="M30" s="23"/>
      <c r="N30" s="23"/>
      <c r="O30" s="23"/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orizontalCentered="1"/>
  <pageMargins left="0.15748031496062992" right="0.15748031496062992" top="0.9842519685039371" bottom="0.7874015748031497" header="0.5118110236220472" footer="0.31496062992125984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8" sqref="G8"/>
    </sheetView>
  </sheetViews>
  <sheetFormatPr defaultColWidth="9.140625" defaultRowHeight="12.75" customHeight="1"/>
  <cols>
    <col min="1" max="1" width="9.28125" style="1" customWidth="1"/>
    <col min="2" max="2" width="26.7109375" style="1" customWidth="1"/>
    <col min="3" max="4" width="17.421875" style="1" customWidth="1"/>
    <col min="5" max="5" width="16.28125" style="1" customWidth="1"/>
    <col min="6" max="6" width="14.00390625" style="1" customWidth="1"/>
    <col min="7" max="7" width="15.00390625" style="1" customWidth="1"/>
    <col min="8" max="8" width="14.57421875" style="1" customWidth="1"/>
    <col min="9" max="9" width="9.140625" style="1" customWidth="1"/>
  </cols>
  <sheetData>
    <row r="1" spans="1:8" ht="24.75" customHeight="1">
      <c r="A1" s="101" t="s">
        <v>104</v>
      </c>
      <c r="B1" s="101"/>
      <c r="C1" s="101"/>
      <c r="D1" s="101"/>
      <c r="E1" s="101"/>
      <c r="F1" s="101"/>
      <c r="G1" s="101"/>
      <c r="H1" s="101"/>
    </row>
    <row r="2" spans="1:8" ht="21" customHeight="1">
      <c r="A2" s="102" t="s">
        <v>105</v>
      </c>
      <c r="B2" s="102"/>
      <c r="C2" s="102"/>
      <c r="D2" s="102"/>
      <c r="E2" s="102"/>
      <c r="F2" s="102"/>
      <c r="G2" s="102"/>
      <c r="H2" s="102"/>
    </row>
    <row r="3" spans="1:8" ht="21" customHeight="1">
      <c r="A3" s="103" t="s">
        <v>50</v>
      </c>
      <c r="B3" s="103"/>
      <c r="C3" s="103" t="s">
        <v>106</v>
      </c>
      <c r="D3" s="103" t="s">
        <v>107</v>
      </c>
      <c r="E3" s="103"/>
      <c r="F3" s="103"/>
      <c r="G3" s="37" t="s">
        <v>108</v>
      </c>
      <c r="H3" s="37"/>
    </row>
    <row r="4" spans="1:8" ht="12" customHeight="1">
      <c r="A4" s="103"/>
      <c r="B4" s="103"/>
      <c r="C4" s="103"/>
      <c r="D4" s="103" t="s">
        <v>64</v>
      </c>
      <c r="E4" s="113" t="s">
        <v>109</v>
      </c>
      <c r="F4" s="103" t="s">
        <v>110</v>
      </c>
      <c r="G4" s="37" t="s">
        <v>111</v>
      </c>
      <c r="H4" s="37" t="s">
        <v>112</v>
      </c>
    </row>
    <row r="5" spans="1:8" ht="15" customHeight="1">
      <c r="A5" s="103" t="s">
        <v>113</v>
      </c>
      <c r="B5" s="103" t="s">
        <v>114</v>
      </c>
      <c r="C5" s="103"/>
      <c r="D5" s="103"/>
      <c r="E5" s="113"/>
      <c r="F5" s="103"/>
      <c r="G5" s="37"/>
      <c r="H5" s="37"/>
    </row>
    <row r="6" spans="1:8" ht="21.75" customHeight="1">
      <c r="A6" s="104" t="s">
        <v>63</v>
      </c>
      <c r="B6" s="104" t="s">
        <v>63</v>
      </c>
      <c r="C6" s="104" t="s">
        <v>115</v>
      </c>
      <c r="D6" s="105">
        <v>2</v>
      </c>
      <c r="E6" s="105">
        <v>3</v>
      </c>
      <c r="F6" s="105">
        <v>4</v>
      </c>
      <c r="G6" s="114">
        <v>5</v>
      </c>
      <c r="H6" s="114">
        <v>6</v>
      </c>
    </row>
    <row r="7" spans="1:8" ht="24.75" customHeight="1">
      <c r="A7" s="106"/>
      <c r="B7" s="107"/>
      <c r="C7" s="108">
        <f>SUM(C8+C18+C22+C25)</f>
        <v>12073353</v>
      </c>
      <c r="D7" s="109">
        <f>E7+F7</f>
        <v>10861679</v>
      </c>
      <c r="E7" s="109">
        <f>SUM(E8+E18+E22+E25)</f>
        <v>10861679</v>
      </c>
      <c r="F7" s="115">
        <f>SUM(F10:F30)</f>
        <v>0</v>
      </c>
      <c r="G7" s="116">
        <f>D7-C7</f>
        <v>-1211674</v>
      </c>
      <c r="H7" s="117">
        <f>D7/C7-1</f>
        <v>-0.10035936164543524</v>
      </c>
    </row>
    <row r="8" spans="1:8" ht="24.75" customHeight="1">
      <c r="A8" s="15">
        <v>208</v>
      </c>
      <c r="B8" s="15" t="s">
        <v>65</v>
      </c>
      <c r="C8" s="41">
        <f>SUM(C9+C12+C14)</f>
        <v>3378904</v>
      </c>
      <c r="D8" s="16">
        <v>3325053</v>
      </c>
      <c r="E8" s="16">
        <v>3325053</v>
      </c>
      <c r="F8" s="16"/>
      <c r="G8" s="118">
        <f>D8-C8</f>
        <v>-53851</v>
      </c>
      <c r="H8" s="119">
        <f>D8/C8-1</f>
        <v>-0.01593741639300794</v>
      </c>
    </row>
    <row r="9" spans="1:8" ht="24.75" customHeight="1">
      <c r="A9" s="15">
        <v>20805</v>
      </c>
      <c r="B9" s="15" t="s">
        <v>66</v>
      </c>
      <c r="C9" s="41">
        <v>1136922</v>
      </c>
      <c r="D9" s="16">
        <v>987113</v>
      </c>
      <c r="E9" s="16">
        <v>987113</v>
      </c>
      <c r="F9" s="120"/>
      <c r="G9" s="118">
        <f>D9-C9</f>
        <v>-149809</v>
      </c>
      <c r="H9" s="119">
        <f>D9/C9-1</f>
        <v>-0.13176717488095047</v>
      </c>
    </row>
    <row r="10" spans="1:8" ht="24" customHeight="1">
      <c r="A10" s="18">
        <v>2080505</v>
      </c>
      <c r="B10" s="19" t="s">
        <v>67</v>
      </c>
      <c r="C10" s="23">
        <v>957922.1</v>
      </c>
      <c r="D10" s="17">
        <v>980713</v>
      </c>
      <c r="E10" s="17">
        <v>980713</v>
      </c>
      <c r="F10" s="121"/>
      <c r="G10" s="41">
        <f aca="true" t="shared" si="0" ref="G10:G28">D10-C10</f>
        <v>22790.900000000023</v>
      </c>
      <c r="H10" s="122">
        <f aca="true" t="shared" si="1" ref="H10:H28">D10/C10-1</f>
        <v>0.023792018160975648</v>
      </c>
    </row>
    <row r="11" spans="1:8" ht="24" customHeight="1">
      <c r="A11" s="21" t="s">
        <v>68</v>
      </c>
      <c r="B11" s="22" t="s">
        <v>69</v>
      </c>
      <c r="C11" s="23">
        <v>179000</v>
      </c>
      <c r="D11" s="23">
        <v>6400</v>
      </c>
      <c r="E11" s="23">
        <v>6400</v>
      </c>
      <c r="F11" s="121"/>
      <c r="G11" s="41">
        <f t="shared" si="0"/>
        <v>-172600</v>
      </c>
      <c r="H11" s="122">
        <f t="shared" si="1"/>
        <v>-0.964245810055866</v>
      </c>
    </row>
    <row r="12" spans="1:8" ht="24" customHeight="1">
      <c r="A12" s="21" t="s">
        <v>70</v>
      </c>
      <c r="B12" s="22" t="s">
        <v>71</v>
      </c>
      <c r="C12" s="23">
        <v>2190958</v>
      </c>
      <c r="D12" s="23">
        <v>2289120</v>
      </c>
      <c r="E12" s="23">
        <v>2289120</v>
      </c>
      <c r="F12" s="121"/>
      <c r="G12" s="41">
        <f t="shared" si="0"/>
        <v>98162</v>
      </c>
      <c r="H12" s="122">
        <f t="shared" si="1"/>
        <v>0.04480323219340576</v>
      </c>
    </row>
    <row r="13" spans="1:8" ht="24" customHeight="1">
      <c r="A13" s="21" t="s">
        <v>72</v>
      </c>
      <c r="B13" s="22" t="s">
        <v>73</v>
      </c>
      <c r="C13" s="23">
        <v>2190958</v>
      </c>
      <c r="D13" s="23">
        <v>2289120</v>
      </c>
      <c r="E13" s="23">
        <v>2289120</v>
      </c>
      <c r="F13" s="121"/>
      <c r="G13" s="41">
        <f t="shared" si="0"/>
        <v>98162</v>
      </c>
      <c r="H13" s="122">
        <f t="shared" si="1"/>
        <v>0.04480323219340576</v>
      </c>
    </row>
    <row r="14" spans="1:8" ht="24" customHeight="1">
      <c r="A14" s="21" t="s">
        <v>74</v>
      </c>
      <c r="B14" s="22" t="s">
        <v>75</v>
      </c>
      <c r="C14" s="23">
        <v>51024</v>
      </c>
      <c r="D14" s="23">
        <v>48820</v>
      </c>
      <c r="E14" s="23">
        <v>48820</v>
      </c>
      <c r="F14" s="121"/>
      <c r="G14" s="41">
        <f t="shared" si="0"/>
        <v>-2204</v>
      </c>
      <c r="H14" s="122">
        <f t="shared" si="1"/>
        <v>-0.043195359046723114</v>
      </c>
    </row>
    <row r="15" spans="1:8" ht="24" customHeight="1">
      <c r="A15" s="21" t="s">
        <v>76</v>
      </c>
      <c r="B15" s="22" t="s">
        <v>77</v>
      </c>
      <c r="C15" s="23">
        <v>25723.93</v>
      </c>
      <c r="D15" s="23">
        <v>24410</v>
      </c>
      <c r="E15" s="23">
        <v>24410</v>
      </c>
      <c r="F15" s="121"/>
      <c r="G15" s="41">
        <f t="shared" si="0"/>
        <v>-1313.9300000000003</v>
      </c>
      <c r="H15" s="122">
        <f t="shared" si="1"/>
        <v>-0.05107812064486261</v>
      </c>
    </row>
    <row r="16" spans="1:8" ht="24" customHeight="1">
      <c r="A16" s="21" t="s">
        <v>78</v>
      </c>
      <c r="B16" s="22" t="s">
        <v>79</v>
      </c>
      <c r="C16" s="23">
        <v>8963.15</v>
      </c>
      <c r="D16" s="23">
        <v>9656</v>
      </c>
      <c r="E16" s="23">
        <v>9656</v>
      </c>
      <c r="F16" s="121"/>
      <c r="G16" s="41">
        <f t="shared" si="0"/>
        <v>692.8500000000004</v>
      </c>
      <c r="H16" s="122">
        <f t="shared" si="1"/>
        <v>0.07729983320596001</v>
      </c>
    </row>
    <row r="17" spans="1:8" ht="24" customHeight="1">
      <c r="A17" s="21" t="s">
        <v>80</v>
      </c>
      <c r="B17" s="22" t="s">
        <v>81</v>
      </c>
      <c r="C17" s="23">
        <v>16336.85</v>
      </c>
      <c r="D17" s="23">
        <v>14754</v>
      </c>
      <c r="E17" s="23">
        <v>14754</v>
      </c>
      <c r="F17" s="121"/>
      <c r="G17" s="41">
        <f t="shared" si="0"/>
        <v>-1582.8500000000004</v>
      </c>
      <c r="H17" s="122">
        <f t="shared" si="1"/>
        <v>-0.09688832302432848</v>
      </c>
    </row>
    <row r="18" spans="1:8" ht="24" customHeight="1">
      <c r="A18" s="21" t="s">
        <v>82</v>
      </c>
      <c r="B18" s="22" t="s">
        <v>83</v>
      </c>
      <c r="C18" s="23">
        <v>439414</v>
      </c>
      <c r="D18" s="25">
        <v>419827</v>
      </c>
      <c r="E18" s="25">
        <v>419827</v>
      </c>
      <c r="F18" s="121"/>
      <c r="G18" s="41">
        <f t="shared" si="0"/>
        <v>-19587</v>
      </c>
      <c r="H18" s="122">
        <f t="shared" si="1"/>
        <v>-0.044575275252950575</v>
      </c>
    </row>
    <row r="19" spans="1:8" ht="24" customHeight="1">
      <c r="A19" s="21" t="s">
        <v>84</v>
      </c>
      <c r="B19" s="22" t="s">
        <v>85</v>
      </c>
      <c r="C19" s="23">
        <v>439414</v>
      </c>
      <c r="D19" s="25">
        <v>419827</v>
      </c>
      <c r="E19" s="25">
        <v>419827</v>
      </c>
      <c r="F19" s="121"/>
      <c r="G19" s="41">
        <f t="shared" si="0"/>
        <v>-19587</v>
      </c>
      <c r="H19" s="122">
        <f t="shared" si="1"/>
        <v>-0.044575275252950575</v>
      </c>
    </row>
    <row r="20" spans="1:8" ht="24" customHeight="1">
      <c r="A20" s="21" t="s">
        <v>86</v>
      </c>
      <c r="B20" s="22" t="s">
        <v>87</v>
      </c>
      <c r="C20" s="23">
        <v>410014.01</v>
      </c>
      <c r="D20" s="23">
        <v>392177</v>
      </c>
      <c r="E20" s="23">
        <v>392177</v>
      </c>
      <c r="F20" s="121"/>
      <c r="G20" s="41">
        <f t="shared" si="0"/>
        <v>-17837.01000000001</v>
      </c>
      <c r="H20" s="122">
        <f t="shared" si="1"/>
        <v>-0.043503415895471464</v>
      </c>
    </row>
    <row r="21" spans="1:8" ht="24" customHeight="1">
      <c r="A21" s="21" t="s">
        <v>88</v>
      </c>
      <c r="B21" s="22" t="s">
        <v>89</v>
      </c>
      <c r="C21" s="23">
        <v>29400</v>
      </c>
      <c r="D21" s="23">
        <v>27650</v>
      </c>
      <c r="E21" s="23">
        <v>27650</v>
      </c>
      <c r="F21" s="121"/>
      <c r="G21" s="41">
        <f t="shared" si="0"/>
        <v>-1750</v>
      </c>
      <c r="H21" s="122">
        <f t="shared" si="1"/>
        <v>-0.059523809523809534</v>
      </c>
    </row>
    <row r="22" spans="1:8" ht="24" customHeight="1">
      <c r="A22" s="21" t="s">
        <v>90</v>
      </c>
      <c r="B22" s="22" t="s">
        <v>91</v>
      </c>
      <c r="C22" s="23">
        <v>7400193</v>
      </c>
      <c r="D22" s="23">
        <v>6296434</v>
      </c>
      <c r="E22" s="23">
        <v>6296434</v>
      </c>
      <c r="F22" s="121"/>
      <c r="G22" s="41">
        <f t="shared" si="0"/>
        <v>-1103759</v>
      </c>
      <c r="H22" s="122">
        <f t="shared" si="1"/>
        <v>-0.14915273155713638</v>
      </c>
    </row>
    <row r="23" spans="1:8" ht="24" customHeight="1">
      <c r="A23" s="21" t="s">
        <v>92</v>
      </c>
      <c r="B23" s="22" t="s">
        <v>93</v>
      </c>
      <c r="C23" s="23">
        <v>7400193</v>
      </c>
      <c r="D23" s="23">
        <v>6296434</v>
      </c>
      <c r="E23" s="23">
        <v>6296434</v>
      </c>
      <c r="F23" s="121"/>
      <c r="G23" s="41">
        <f t="shared" si="0"/>
        <v>-1103759</v>
      </c>
      <c r="H23" s="122">
        <f t="shared" si="1"/>
        <v>-0.14915273155713638</v>
      </c>
    </row>
    <row r="24" spans="1:8" ht="24" customHeight="1">
      <c r="A24" s="21" t="s">
        <v>94</v>
      </c>
      <c r="B24" s="22" t="s">
        <v>95</v>
      </c>
      <c r="C24" s="23">
        <v>7400193.42</v>
      </c>
      <c r="D24" s="23">
        <v>6296434</v>
      </c>
      <c r="E24" s="23">
        <v>6296434</v>
      </c>
      <c r="F24" s="121"/>
      <c r="G24" s="41">
        <f t="shared" si="0"/>
        <v>-1103759.42</v>
      </c>
      <c r="H24" s="122">
        <f t="shared" si="1"/>
        <v>-0.14915277984720565</v>
      </c>
    </row>
    <row r="25" spans="1:8" ht="24" customHeight="1">
      <c r="A25" s="21" t="s">
        <v>96</v>
      </c>
      <c r="B25" s="22" t="s">
        <v>97</v>
      </c>
      <c r="C25" s="23">
        <v>854842</v>
      </c>
      <c r="D25" s="25">
        <v>820365</v>
      </c>
      <c r="E25" s="25">
        <v>820365</v>
      </c>
      <c r="F25" s="121"/>
      <c r="G25" s="41">
        <f t="shared" si="0"/>
        <v>-34477</v>
      </c>
      <c r="H25" s="122">
        <f t="shared" si="1"/>
        <v>-0.040331429667704644</v>
      </c>
    </row>
    <row r="26" spans="1:8" ht="24" customHeight="1">
      <c r="A26" s="21" t="s">
        <v>98</v>
      </c>
      <c r="B26" s="22" t="s">
        <v>99</v>
      </c>
      <c r="C26" s="23">
        <v>854842</v>
      </c>
      <c r="D26" s="25">
        <v>820365</v>
      </c>
      <c r="E26" s="25">
        <v>820365</v>
      </c>
      <c r="F26" s="121"/>
      <c r="G26" s="41">
        <f t="shared" si="0"/>
        <v>-34477</v>
      </c>
      <c r="H26" s="122">
        <f t="shared" si="1"/>
        <v>-0.040331429667704644</v>
      </c>
    </row>
    <row r="27" spans="1:8" ht="24" customHeight="1">
      <c r="A27" s="21" t="s">
        <v>100</v>
      </c>
      <c r="B27" s="22" t="s">
        <v>101</v>
      </c>
      <c r="C27" s="23">
        <v>614195.59</v>
      </c>
      <c r="D27" s="23">
        <v>598497</v>
      </c>
      <c r="E27" s="23">
        <v>598497</v>
      </c>
      <c r="F27" s="121"/>
      <c r="G27" s="41">
        <f t="shared" si="0"/>
        <v>-15698.589999999967</v>
      </c>
      <c r="H27" s="122">
        <f t="shared" si="1"/>
        <v>-0.02555959413515163</v>
      </c>
    </row>
    <row r="28" spans="1:8" ht="24" customHeight="1">
      <c r="A28" s="21" t="s">
        <v>102</v>
      </c>
      <c r="B28" s="22" t="s">
        <v>103</v>
      </c>
      <c r="C28" s="110">
        <v>240646</v>
      </c>
      <c r="D28" s="23">
        <v>221868</v>
      </c>
      <c r="E28" s="23">
        <v>221868</v>
      </c>
      <c r="F28" s="123"/>
      <c r="G28" s="41">
        <f t="shared" si="0"/>
        <v>-18778</v>
      </c>
      <c r="H28" s="122">
        <f t="shared" si="1"/>
        <v>-0.0780316315251448</v>
      </c>
    </row>
    <row r="29" spans="1:8" ht="24" customHeight="1">
      <c r="A29" s="111"/>
      <c r="B29" s="112"/>
      <c r="C29" s="23"/>
      <c r="D29" s="23"/>
      <c r="E29" s="23"/>
      <c r="F29" s="121"/>
      <c r="G29" s="23"/>
      <c r="H29" s="124"/>
    </row>
    <row r="30" spans="1:9" ht="24" customHeight="1">
      <c r="A30" s="111"/>
      <c r="B30" s="111"/>
      <c r="C30" s="23"/>
      <c r="D30" s="23"/>
      <c r="E30" s="23"/>
      <c r="F30" s="23"/>
      <c r="G30" s="23"/>
      <c r="H30" s="124"/>
      <c r="I30" s="77"/>
    </row>
    <row r="31" spans="1:9" s="68" customFormat="1" ht="24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68" customFormat="1" ht="24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68" customFormat="1" ht="24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68" customFormat="1" ht="24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s="68" customFormat="1" ht="24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s="68" customFormat="1" ht="12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s="68" customFormat="1" ht="12.75" customHeight="1">
      <c r="A37" s="4"/>
      <c r="B37" s="4"/>
      <c r="C37" s="4"/>
      <c r="D37" s="4"/>
      <c r="E37" s="4"/>
      <c r="F37" s="4"/>
      <c r="G37" s="4"/>
      <c r="H37" s="4"/>
      <c r="I37" s="4"/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15748031496062992" right="0.15748031496062992" top="0.9842519685039371" bottom="0.7874015748031497" header="0.5118110236220472" footer="0.31496062992125984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7" sqref="A7:E65"/>
    </sheetView>
  </sheetViews>
  <sheetFormatPr defaultColWidth="9.140625" defaultRowHeight="15" customHeight="1"/>
  <cols>
    <col min="1" max="1" width="15.140625" style="1" customWidth="1"/>
    <col min="2" max="2" width="32.421875" style="1" customWidth="1"/>
    <col min="3" max="3" width="13.42187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79" t="s">
        <v>116</v>
      </c>
      <c r="B1" s="80"/>
      <c r="C1" s="80"/>
      <c r="D1" s="80"/>
      <c r="E1" s="80"/>
    </row>
    <row r="2" spans="1:5" s="1" customFormat="1" ht="15.75" customHeight="1">
      <c r="A2" s="81" t="s">
        <v>1</v>
      </c>
      <c r="B2" s="81"/>
      <c r="C2" s="82"/>
      <c r="D2" s="82"/>
      <c r="E2" s="100" t="s">
        <v>2</v>
      </c>
    </row>
    <row r="3" spans="1:5" s="1" customFormat="1" ht="21" customHeight="1">
      <c r="A3" s="64" t="s">
        <v>117</v>
      </c>
      <c r="B3" s="64"/>
      <c r="C3" s="64" t="s">
        <v>118</v>
      </c>
      <c r="D3" s="64"/>
      <c r="E3" s="64"/>
    </row>
    <row r="4" spans="1:5" s="1" customFormat="1" ht="24" customHeight="1">
      <c r="A4" s="64" t="s">
        <v>119</v>
      </c>
      <c r="B4" s="64" t="s">
        <v>120</v>
      </c>
      <c r="C4" s="64" t="s">
        <v>64</v>
      </c>
      <c r="D4" s="64" t="s">
        <v>121</v>
      </c>
      <c r="E4" s="64" t="s">
        <v>122</v>
      </c>
    </row>
    <row r="5" spans="1:5" s="1" customFormat="1" ht="12" customHeight="1">
      <c r="A5" s="64" t="s">
        <v>63</v>
      </c>
      <c r="B5" s="64" t="s">
        <v>63</v>
      </c>
      <c r="C5" s="64">
        <v>1</v>
      </c>
      <c r="D5" s="64">
        <v>2</v>
      </c>
      <c r="E5" s="64">
        <v>3</v>
      </c>
    </row>
    <row r="6" spans="1:5" s="1" customFormat="1" ht="18.75" customHeight="1">
      <c r="A6" s="83" t="s">
        <v>51</v>
      </c>
      <c r="B6" s="84"/>
      <c r="C6" s="85">
        <f>SUM(D6+E6)</f>
        <v>10861679</v>
      </c>
      <c r="D6" s="85">
        <f>D7+D21+D49+D61</f>
        <v>9613520</v>
      </c>
      <c r="E6" s="85">
        <f>E7+E21+E49+E61</f>
        <v>1248159</v>
      </c>
    </row>
    <row r="7" spans="1:5" ht="15" customHeight="1">
      <c r="A7" s="86">
        <v>301</v>
      </c>
      <c r="B7" s="87" t="s">
        <v>123</v>
      </c>
      <c r="C7" s="16">
        <f>SUM(C8:C20)</f>
        <v>0</v>
      </c>
      <c r="D7" s="16">
        <f>SUM(D8:D20)</f>
        <v>9526396</v>
      </c>
      <c r="E7" s="16">
        <f>SUM(E8:E20)</f>
        <v>0</v>
      </c>
    </row>
    <row r="8" spans="1:5" ht="15" customHeight="1">
      <c r="A8" s="88">
        <v>30101</v>
      </c>
      <c r="B8" s="89" t="s">
        <v>124</v>
      </c>
      <c r="C8" s="16"/>
      <c r="D8" s="24">
        <v>1720284</v>
      </c>
      <c r="E8" s="24"/>
    </row>
    <row r="9" spans="1:5" ht="15" customHeight="1">
      <c r="A9" s="88">
        <v>30102</v>
      </c>
      <c r="B9" s="89" t="s">
        <v>125</v>
      </c>
      <c r="C9" s="16"/>
      <c r="D9" s="24">
        <v>568092</v>
      </c>
      <c r="E9" s="24"/>
    </row>
    <row r="10" spans="1:5" ht="15" customHeight="1">
      <c r="A10" s="88">
        <v>30103</v>
      </c>
      <c r="B10" s="89" t="s">
        <v>126</v>
      </c>
      <c r="C10" s="16"/>
      <c r="D10" s="24">
        <v>493500</v>
      </c>
      <c r="E10" s="24"/>
    </row>
    <row r="11" spans="1:5" ht="15" customHeight="1">
      <c r="A11" s="88">
        <v>30106</v>
      </c>
      <c r="B11" s="89" t="s">
        <v>127</v>
      </c>
      <c r="C11" s="16"/>
      <c r="D11" s="24"/>
      <c r="E11" s="24"/>
    </row>
    <row r="12" spans="1:5" ht="15" customHeight="1">
      <c r="A12" s="88">
        <v>30107</v>
      </c>
      <c r="B12" s="89" t="s">
        <v>128</v>
      </c>
      <c r="C12" s="16"/>
      <c r="D12" s="24">
        <v>1104343</v>
      </c>
      <c r="E12" s="24"/>
    </row>
    <row r="13" spans="1:5" ht="15" customHeight="1">
      <c r="A13" s="88">
        <v>30108</v>
      </c>
      <c r="B13" s="89" t="s">
        <v>129</v>
      </c>
      <c r="C13" s="16"/>
      <c r="D13" s="24">
        <v>587593</v>
      </c>
      <c r="E13" s="24"/>
    </row>
    <row r="14" spans="1:5" ht="15" customHeight="1">
      <c r="A14" s="88">
        <v>30109</v>
      </c>
      <c r="B14" s="89" t="s">
        <v>130</v>
      </c>
      <c r="C14" s="16"/>
      <c r="D14" s="24"/>
      <c r="E14" s="24"/>
    </row>
    <row r="15" spans="1:5" ht="15" customHeight="1">
      <c r="A15" s="88">
        <v>30110</v>
      </c>
      <c r="B15" s="89" t="s">
        <v>131</v>
      </c>
      <c r="C15" s="16"/>
      <c r="D15" s="24">
        <v>235037</v>
      </c>
      <c r="E15" s="24"/>
    </row>
    <row r="16" spans="1:5" ht="15" customHeight="1">
      <c r="A16" s="88">
        <v>30111</v>
      </c>
      <c r="B16" s="89" t="s">
        <v>132</v>
      </c>
      <c r="C16" s="16"/>
      <c r="D16" s="24"/>
      <c r="E16" s="24"/>
    </row>
    <row r="17" spans="1:5" ht="15" customHeight="1">
      <c r="A17" s="88">
        <v>30112</v>
      </c>
      <c r="B17" s="89" t="s">
        <v>133</v>
      </c>
      <c r="C17" s="16"/>
      <c r="D17" s="24">
        <v>599080</v>
      </c>
      <c r="E17" s="24"/>
    </row>
    <row r="18" spans="1:5" ht="15" customHeight="1">
      <c r="A18" s="90">
        <v>30113</v>
      </c>
      <c r="B18" s="91" t="s">
        <v>101</v>
      </c>
      <c r="C18" s="16"/>
      <c r="D18" s="23">
        <v>598497</v>
      </c>
      <c r="E18" s="23"/>
    </row>
    <row r="19" spans="1:5" ht="15" customHeight="1">
      <c r="A19" s="88">
        <v>30114</v>
      </c>
      <c r="B19" s="89" t="s">
        <v>134</v>
      </c>
      <c r="C19" s="16"/>
      <c r="D19" s="24">
        <v>27650</v>
      </c>
      <c r="E19" s="24"/>
    </row>
    <row r="20" spans="1:5" ht="15" customHeight="1">
      <c r="A20" s="88">
        <v>30199</v>
      </c>
      <c r="B20" s="89" t="s">
        <v>135</v>
      </c>
      <c r="C20" s="16"/>
      <c r="D20" s="24">
        <v>3592320</v>
      </c>
      <c r="E20" s="24"/>
    </row>
    <row r="21" spans="1:5" ht="15" customHeight="1">
      <c r="A21" s="86">
        <v>302</v>
      </c>
      <c r="B21" s="87" t="s">
        <v>136</v>
      </c>
      <c r="C21" s="16">
        <f>SUM(C22:C48)</f>
        <v>0</v>
      </c>
      <c r="D21" s="16">
        <f>SUM(D22:D48)</f>
        <v>0</v>
      </c>
      <c r="E21" s="16">
        <f>SUM(E22:E48)</f>
        <v>1248159</v>
      </c>
    </row>
    <row r="22" spans="1:5" ht="15" customHeight="1">
      <c r="A22" s="88">
        <v>30201</v>
      </c>
      <c r="B22" s="89" t="s">
        <v>137</v>
      </c>
      <c r="C22" s="16"/>
      <c r="D22" s="24"/>
      <c r="E22" s="24">
        <v>32000</v>
      </c>
    </row>
    <row r="23" spans="1:5" ht="15" customHeight="1">
      <c r="A23" s="88">
        <v>30202</v>
      </c>
      <c r="B23" s="89" t="s">
        <v>138</v>
      </c>
      <c r="C23" s="16"/>
      <c r="D23" s="24"/>
      <c r="E23" s="24">
        <v>5000</v>
      </c>
    </row>
    <row r="24" spans="1:5" ht="15" customHeight="1">
      <c r="A24" s="88">
        <v>30203</v>
      </c>
      <c r="B24" s="89" t="s">
        <v>139</v>
      </c>
      <c r="C24" s="16"/>
      <c r="D24" s="24"/>
      <c r="E24" s="24">
        <v>2000</v>
      </c>
    </row>
    <row r="25" spans="1:5" ht="15" customHeight="1">
      <c r="A25" s="88">
        <v>30204</v>
      </c>
      <c r="B25" s="89" t="s">
        <v>140</v>
      </c>
      <c r="C25" s="16"/>
      <c r="D25" s="24"/>
      <c r="E25" s="24">
        <v>400</v>
      </c>
    </row>
    <row r="26" spans="1:5" ht="15" customHeight="1">
      <c r="A26" s="88">
        <v>30205</v>
      </c>
      <c r="B26" s="89" t="s">
        <v>141</v>
      </c>
      <c r="C26" s="16"/>
      <c r="D26" s="24"/>
      <c r="E26" s="24">
        <v>10000</v>
      </c>
    </row>
    <row r="27" spans="1:5" ht="15" customHeight="1">
      <c r="A27" s="88">
        <v>30206</v>
      </c>
      <c r="B27" s="89" t="s">
        <v>142</v>
      </c>
      <c r="C27" s="16"/>
      <c r="D27" s="24"/>
      <c r="E27" s="24">
        <v>70000</v>
      </c>
    </row>
    <row r="28" spans="1:5" ht="15" customHeight="1">
      <c r="A28" s="88">
        <v>30207</v>
      </c>
      <c r="B28" s="89" t="s">
        <v>143</v>
      </c>
      <c r="C28" s="16"/>
      <c r="D28" s="24"/>
      <c r="E28" s="24">
        <v>10000</v>
      </c>
    </row>
    <row r="29" spans="1:5" ht="15" customHeight="1">
      <c r="A29" s="88">
        <v>30208</v>
      </c>
      <c r="B29" s="89" t="s">
        <v>144</v>
      </c>
      <c r="C29" s="16"/>
      <c r="D29" s="24"/>
      <c r="E29" s="24">
        <v>15000</v>
      </c>
    </row>
    <row r="30" spans="1:5" ht="15" customHeight="1">
      <c r="A30" s="88">
        <v>30209</v>
      </c>
      <c r="B30" s="89" t="s">
        <v>145</v>
      </c>
      <c r="C30" s="16"/>
      <c r="D30" s="24"/>
      <c r="E30" s="24">
        <v>600</v>
      </c>
    </row>
    <row r="31" spans="1:5" ht="15" customHeight="1">
      <c r="A31" s="88">
        <v>30211</v>
      </c>
      <c r="B31" s="92" t="s">
        <v>146</v>
      </c>
      <c r="C31" s="93"/>
      <c r="D31" s="94"/>
      <c r="E31" s="94">
        <v>15000</v>
      </c>
    </row>
    <row r="32" spans="1:5" ht="15" customHeight="1">
      <c r="A32" s="95">
        <v>30212</v>
      </c>
      <c r="B32" s="96" t="s">
        <v>147</v>
      </c>
      <c r="C32" s="97"/>
      <c r="D32" s="97"/>
      <c r="E32" s="97"/>
    </row>
    <row r="33" spans="1:5" ht="15" customHeight="1">
      <c r="A33" s="95">
        <v>30213</v>
      </c>
      <c r="B33" s="96" t="s">
        <v>148</v>
      </c>
      <c r="C33" s="97"/>
      <c r="D33" s="97"/>
      <c r="E33" s="97">
        <v>45000</v>
      </c>
    </row>
    <row r="34" spans="1:5" ht="15" customHeight="1">
      <c r="A34" s="95">
        <v>30214</v>
      </c>
      <c r="B34" s="96" t="s">
        <v>149</v>
      </c>
      <c r="C34" s="97"/>
      <c r="D34" s="97"/>
      <c r="E34" s="97">
        <v>2000</v>
      </c>
    </row>
    <row r="35" spans="1:5" ht="15" customHeight="1">
      <c r="A35" s="95">
        <v>30215</v>
      </c>
      <c r="B35" s="96" t="s">
        <v>150</v>
      </c>
      <c r="C35" s="97"/>
      <c r="D35" s="97"/>
      <c r="E35" s="97"/>
    </row>
    <row r="36" spans="1:5" ht="15" customHeight="1">
      <c r="A36" s="95">
        <v>30216</v>
      </c>
      <c r="B36" s="96" t="s">
        <v>151</v>
      </c>
      <c r="C36" s="97"/>
      <c r="D36" s="97"/>
      <c r="E36" s="97">
        <v>10000</v>
      </c>
    </row>
    <row r="37" spans="1:5" ht="15" customHeight="1">
      <c r="A37" s="95">
        <v>30217</v>
      </c>
      <c r="B37" s="96" t="s">
        <v>152</v>
      </c>
      <c r="C37" s="97"/>
      <c r="D37" s="97"/>
      <c r="E37" s="97">
        <v>10000</v>
      </c>
    </row>
    <row r="38" spans="1:5" ht="15" customHeight="1">
      <c r="A38" s="95">
        <v>30218</v>
      </c>
      <c r="B38" s="96" t="s">
        <v>153</v>
      </c>
      <c r="C38" s="97"/>
      <c r="D38" s="97"/>
      <c r="E38" s="97">
        <v>50000</v>
      </c>
    </row>
    <row r="39" spans="1:5" ht="15" customHeight="1">
      <c r="A39" s="95">
        <v>30224</v>
      </c>
      <c r="B39" s="96" t="s">
        <v>154</v>
      </c>
      <c r="C39" s="97"/>
      <c r="D39" s="97"/>
      <c r="E39" s="97"/>
    </row>
    <row r="40" spans="1:5" ht="15" customHeight="1">
      <c r="A40" s="95">
        <v>30225</v>
      </c>
      <c r="B40" s="96" t="s">
        <v>155</v>
      </c>
      <c r="C40" s="97"/>
      <c r="D40" s="97"/>
      <c r="E40" s="97"/>
    </row>
    <row r="41" spans="1:5" ht="15" customHeight="1">
      <c r="A41" s="95">
        <v>30226</v>
      </c>
      <c r="B41" s="96" t="s">
        <v>156</v>
      </c>
      <c r="C41" s="97"/>
      <c r="D41" s="97"/>
      <c r="E41" s="97">
        <v>496000</v>
      </c>
    </row>
    <row r="42" spans="1:5" ht="15" customHeight="1">
      <c r="A42" s="95">
        <v>30227</v>
      </c>
      <c r="B42" s="96" t="s">
        <v>157</v>
      </c>
      <c r="C42" s="97"/>
      <c r="D42" s="97"/>
      <c r="E42" s="97"/>
    </row>
    <row r="43" spans="1:5" ht="15" customHeight="1">
      <c r="A43" s="95">
        <v>30228</v>
      </c>
      <c r="B43" s="96" t="s">
        <v>158</v>
      </c>
      <c r="C43" s="97"/>
      <c r="D43" s="97"/>
      <c r="E43" s="97">
        <v>58759</v>
      </c>
    </row>
    <row r="44" spans="1:5" ht="15" customHeight="1">
      <c r="A44" s="95">
        <v>30229</v>
      </c>
      <c r="B44" s="96" t="s">
        <v>159</v>
      </c>
      <c r="C44" s="97"/>
      <c r="D44" s="97"/>
      <c r="E44" s="97">
        <v>6400</v>
      </c>
    </row>
    <row r="45" spans="1:5" ht="15" customHeight="1">
      <c r="A45" s="95">
        <v>30231</v>
      </c>
      <c r="B45" s="96" t="s">
        <v>160</v>
      </c>
      <c r="C45" s="97"/>
      <c r="D45" s="97"/>
      <c r="E45" s="97"/>
    </row>
    <row r="46" spans="1:5" ht="15" customHeight="1">
      <c r="A46" s="95">
        <v>30239</v>
      </c>
      <c r="B46" s="96" t="s">
        <v>161</v>
      </c>
      <c r="C46" s="97"/>
      <c r="D46" s="97"/>
      <c r="E46" s="97">
        <v>400000</v>
      </c>
    </row>
    <row r="47" spans="1:5" ht="15" customHeight="1">
      <c r="A47" s="95">
        <v>30240</v>
      </c>
      <c r="B47" s="96" t="s">
        <v>162</v>
      </c>
      <c r="C47" s="97"/>
      <c r="D47" s="97"/>
      <c r="E47" s="97"/>
    </row>
    <row r="48" spans="1:5" ht="15" customHeight="1">
      <c r="A48" s="95">
        <v>30299</v>
      </c>
      <c r="B48" s="96" t="s">
        <v>163</v>
      </c>
      <c r="C48" s="97"/>
      <c r="D48" s="97"/>
      <c r="E48" s="97">
        <v>10000</v>
      </c>
    </row>
    <row r="49" spans="1:5" ht="15" customHeight="1">
      <c r="A49" s="98">
        <v>303</v>
      </c>
      <c r="B49" s="99" t="s">
        <v>164</v>
      </c>
      <c r="C49" s="97">
        <f>SUM(C50:C60)</f>
        <v>0</v>
      </c>
      <c r="D49" s="97">
        <f>SUM(D50:D60)</f>
        <v>87124</v>
      </c>
      <c r="E49" s="97">
        <f>SUM(E50:E60)</f>
        <v>0</v>
      </c>
    </row>
    <row r="50" spans="1:5" ht="15" customHeight="1">
      <c r="A50" s="95">
        <v>30301</v>
      </c>
      <c r="B50" s="96" t="s">
        <v>165</v>
      </c>
      <c r="C50" s="97"/>
      <c r="D50" s="97"/>
      <c r="E50" s="97"/>
    </row>
    <row r="51" spans="1:5" ht="15" customHeight="1">
      <c r="A51" s="95">
        <v>30302</v>
      </c>
      <c r="B51" s="96" t="s">
        <v>166</v>
      </c>
      <c r="C51" s="97"/>
      <c r="D51" s="97"/>
      <c r="E51" s="97"/>
    </row>
    <row r="52" spans="1:5" ht="15" customHeight="1">
      <c r="A52" s="95">
        <v>30303</v>
      </c>
      <c r="B52" s="96" t="s">
        <v>167</v>
      </c>
      <c r="C52" s="97"/>
      <c r="D52" s="97"/>
      <c r="E52" s="97"/>
    </row>
    <row r="53" spans="1:5" ht="15" customHeight="1">
      <c r="A53" s="95">
        <v>30304</v>
      </c>
      <c r="B53" s="96" t="s">
        <v>168</v>
      </c>
      <c r="C53" s="97"/>
      <c r="D53" s="97"/>
      <c r="E53" s="97"/>
    </row>
    <row r="54" spans="1:5" ht="15" customHeight="1">
      <c r="A54" s="95">
        <v>30305</v>
      </c>
      <c r="B54" s="96" t="s">
        <v>169</v>
      </c>
      <c r="C54" s="97"/>
      <c r="D54" s="97">
        <v>79624</v>
      </c>
      <c r="E54" s="97"/>
    </row>
    <row r="55" spans="1:5" ht="15" customHeight="1">
      <c r="A55" s="95">
        <v>30306</v>
      </c>
      <c r="B55" s="96" t="s">
        <v>170</v>
      </c>
      <c r="C55" s="97"/>
      <c r="D55" s="97"/>
      <c r="E55" s="97"/>
    </row>
    <row r="56" spans="1:5" ht="15" customHeight="1">
      <c r="A56" s="95">
        <v>30307</v>
      </c>
      <c r="B56" s="96" t="s">
        <v>171</v>
      </c>
      <c r="C56" s="97"/>
      <c r="D56" s="97"/>
      <c r="E56" s="97"/>
    </row>
    <row r="57" spans="1:5" ht="15" customHeight="1">
      <c r="A57" s="95">
        <v>30308</v>
      </c>
      <c r="B57" s="96" t="s">
        <v>172</v>
      </c>
      <c r="C57" s="97"/>
      <c r="D57" s="97"/>
      <c r="E57" s="97"/>
    </row>
    <row r="58" spans="1:5" ht="15" customHeight="1">
      <c r="A58" s="95">
        <v>30309</v>
      </c>
      <c r="B58" s="96" t="s">
        <v>173</v>
      </c>
      <c r="C58" s="97"/>
      <c r="D58" s="97"/>
      <c r="E58" s="97"/>
    </row>
    <row r="59" spans="1:5" ht="15" customHeight="1">
      <c r="A59" s="95">
        <v>30310</v>
      </c>
      <c r="B59" s="96" t="s">
        <v>174</v>
      </c>
      <c r="C59" s="97"/>
      <c r="D59" s="97"/>
      <c r="E59" s="97"/>
    </row>
    <row r="60" spans="1:5" ht="15" customHeight="1">
      <c r="A60" s="95">
        <v>30399</v>
      </c>
      <c r="B60" s="96" t="s">
        <v>175</v>
      </c>
      <c r="C60" s="97"/>
      <c r="D60" s="97">
        <v>7500</v>
      </c>
      <c r="E60" s="97"/>
    </row>
    <row r="61" spans="1:5" ht="15" customHeight="1">
      <c r="A61" s="98">
        <v>310</v>
      </c>
      <c r="B61" s="99" t="s">
        <v>176</v>
      </c>
      <c r="C61" s="97">
        <f>SUM(C62:C65)</f>
        <v>0</v>
      </c>
      <c r="D61" s="97">
        <f>SUM(D62:D65)</f>
        <v>0</v>
      </c>
      <c r="E61" s="97">
        <f>SUM(E62:E65)</f>
        <v>0</v>
      </c>
    </row>
    <row r="62" spans="1:5" ht="15" customHeight="1">
      <c r="A62" s="95">
        <v>31002</v>
      </c>
      <c r="B62" s="96" t="s">
        <v>177</v>
      </c>
      <c r="C62" s="97"/>
      <c r="D62" s="97"/>
      <c r="E62" s="97"/>
    </row>
    <row r="63" spans="1:5" ht="15" customHeight="1">
      <c r="A63" s="95">
        <v>31003</v>
      </c>
      <c r="B63" s="96" t="s">
        <v>178</v>
      </c>
      <c r="C63" s="97"/>
      <c r="D63" s="97"/>
      <c r="E63" s="97"/>
    </row>
    <row r="64" spans="1:5" ht="15" customHeight="1">
      <c r="A64" s="95">
        <v>31007</v>
      </c>
      <c r="B64" s="96" t="s">
        <v>179</v>
      </c>
      <c r="C64" s="97"/>
      <c r="D64" s="97"/>
      <c r="E64" s="97"/>
    </row>
    <row r="65" spans="1:5" ht="15" customHeight="1">
      <c r="A65" s="95">
        <v>31099</v>
      </c>
      <c r="B65" s="96" t="s">
        <v>180</v>
      </c>
      <c r="C65" s="97"/>
      <c r="D65" s="97"/>
      <c r="E65" s="97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5511811023623" right="0.5905511811023623" top="0.9842519685039371" bottom="0.5905511811023623" header="0.5118110236220472" footer="0.31496062992125984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R7" sqref="R7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69" t="s">
        <v>181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1" customFormat="1" ht="15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1" customFormat="1" ht="20.25" customHeight="1">
      <c r="A3" s="53" t="s">
        <v>182</v>
      </c>
      <c r="B3" s="53" t="s">
        <v>183</v>
      </c>
      <c r="C3" s="53"/>
      <c r="D3" s="53"/>
      <c r="E3" s="53"/>
      <c r="F3" s="53"/>
      <c r="G3" s="53"/>
      <c r="H3" s="53" t="s">
        <v>106</v>
      </c>
      <c r="I3" s="53"/>
      <c r="J3" s="53"/>
      <c r="K3" s="53"/>
      <c r="L3" s="53"/>
      <c r="M3" s="53"/>
      <c r="N3" s="53" t="s">
        <v>107</v>
      </c>
      <c r="O3" s="53"/>
      <c r="P3" s="53"/>
      <c r="Q3" s="53"/>
      <c r="R3" s="53"/>
      <c r="S3" s="53"/>
    </row>
    <row r="4" spans="1:19" s="1" customFormat="1" ht="21.75" customHeight="1">
      <c r="A4" s="53"/>
      <c r="B4" s="53" t="s">
        <v>64</v>
      </c>
      <c r="C4" s="53" t="s">
        <v>184</v>
      </c>
      <c r="D4" s="53" t="s">
        <v>185</v>
      </c>
      <c r="E4" s="53"/>
      <c r="F4" s="53"/>
      <c r="G4" s="53" t="s">
        <v>186</v>
      </c>
      <c r="H4" s="53" t="s">
        <v>64</v>
      </c>
      <c r="I4" s="53" t="s">
        <v>184</v>
      </c>
      <c r="J4" s="53" t="s">
        <v>185</v>
      </c>
      <c r="K4" s="53"/>
      <c r="L4" s="53"/>
      <c r="M4" s="53" t="s">
        <v>152</v>
      </c>
      <c r="N4" s="53" t="s">
        <v>64</v>
      </c>
      <c r="O4" s="53" t="s">
        <v>184</v>
      </c>
      <c r="P4" s="53" t="s">
        <v>185</v>
      </c>
      <c r="Q4" s="53"/>
      <c r="R4" s="53"/>
      <c r="S4" s="53" t="s">
        <v>152</v>
      </c>
    </row>
    <row r="5" spans="1:19" s="1" customFormat="1" ht="33.75" customHeight="1">
      <c r="A5" s="53"/>
      <c r="B5" s="71"/>
      <c r="C5" s="53"/>
      <c r="D5" s="53" t="s">
        <v>12</v>
      </c>
      <c r="E5" s="53" t="s">
        <v>187</v>
      </c>
      <c r="F5" s="53" t="s">
        <v>188</v>
      </c>
      <c r="G5" s="53"/>
      <c r="H5" s="71"/>
      <c r="I5" s="53"/>
      <c r="J5" s="53" t="s">
        <v>12</v>
      </c>
      <c r="K5" s="53" t="s">
        <v>189</v>
      </c>
      <c r="L5" s="53" t="s">
        <v>188</v>
      </c>
      <c r="M5" s="53"/>
      <c r="N5" s="71"/>
      <c r="O5" s="53"/>
      <c r="P5" s="53" t="s">
        <v>12</v>
      </c>
      <c r="Q5" s="53" t="s">
        <v>189</v>
      </c>
      <c r="R5" s="53" t="s">
        <v>188</v>
      </c>
      <c r="S5" s="53"/>
    </row>
    <row r="6" spans="1:19" s="1" customFormat="1" ht="20.25" customHeight="1">
      <c r="A6" s="72" t="s">
        <v>63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2" s="1" customFormat="1" ht="21.75" customHeight="1">
      <c r="A7" s="73" t="s">
        <v>190</v>
      </c>
      <c r="B7" s="74">
        <f>C7+D7+G7</f>
        <v>70000</v>
      </c>
      <c r="C7" s="74">
        <v>0</v>
      </c>
      <c r="D7" s="74">
        <v>40000</v>
      </c>
      <c r="E7" s="74">
        <v>0</v>
      </c>
      <c r="F7" s="74">
        <v>40000</v>
      </c>
      <c r="G7" s="74">
        <v>30000</v>
      </c>
      <c r="H7" s="74">
        <f>I7+J7+M7</f>
        <v>3000</v>
      </c>
      <c r="I7" s="74">
        <v>0</v>
      </c>
      <c r="J7" s="74">
        <v>0</v>
      </c>
      <c r="K7" s="74">
        <v>0</v>
      </c>
      <c r="L7" s="74">
        <v>0</v>
      </c>
      <c r="M7" s="74">
        <v>3000</v>
      </c>
      <c r="N7" s="74">
        <f>O7+P7+S7</f>
        <v>10000</v>
      </c>
      <c r="O7" s="74">
        <v>0</v>
      </c>
      <c r="P7" s="74">
        <v>0</v>
      </c>
      <c r="Q7" s="74">
        <v>0</v>
      </c>
      <c r="R7" s="74">
        <v>0</v>
      </c>
      <c r="S7" s="74">
        <v>10000</v>
      </c>
      <c r="T7" s="78"/>
      <c r="U7" s="78"/>
      <c r="V7" s="78"/>
    </row>
    <row r="8" spans="1:19" ht="24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24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24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24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24" customHeigh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24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24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24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4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24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24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20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</row>
    <row r="20" spans="1:20" s="68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68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68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8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8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68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68" customFormat="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68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68" customFormat="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8" customFormat="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68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68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68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68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68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68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68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68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68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68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68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68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68" customFormat="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68" customFormat="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68" customFormat="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68" customFormat="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68" customFormat="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68" customFormat="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68" customFormat="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68" customFormat="1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68" customFormat="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68" customFormat="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68" customFormat="1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68" customFormat="1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68" customFormat="1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68" customFormat="1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68" customFormat="1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68" customFormat="1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68" customFormat="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68" customFormat="1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68" customFormat="1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68" customFormat="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68" customFormat="1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68" customFormat="1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M9" sqref="M9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59" t="s">
        <v>191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" customFormat="1" ht="14.25" customHeight="1">
      <c r="A2" s="8" t="s">
        <v>1</v>
      </c>
      <c r="J2" s="63" t="s">
        <v>2</v>
      </c>
    </row>
    <row r="3" spans="1:10" s="1" customFormat="1" ht="25.5" customHeight="1">
      <c r="A3" s="9" t="s">
        <v>50</v>
      </c>
      <c r="B3" s="9"/>
      <c r="C3" s="9" t="s">
        <v>192</v>
      </c>
      <c r="D3" s="9" t="s">
        <v>107</v>
      </c>
      <c r="E3" s="9"/>
      <c r="F3" s="9"/>
      <c r="G3" s="9"/>
      <c r="H3" s="9"/>
      <c r="I3" s="9" t="s">
        <v>193</v>
      </c>
      <c r="J3" s="64"/>
    </row>
    <row r="4" spans="1:10" s="1" customFormat="1" ht="15" customHeight="1">
      <c r="A4" s="9" t="s">
        <v>194</v>
      </c>
      <c r="B4" s="9" t="s">
        <v>114</v>
      </c>
      <c r="C4" s="9"/>
      <c r="D4" s="9" t="s">
        <v>12</v>
      </c>
      <c r="E4" s="9" t="s">
        <v>109</v>
      </c>
      <c r="F4" s="9"/>
      <c r="G4" s="9"/>
      <c r="H4" s="9" t="s">
        <v>110</v>
      </c>
      <c r="I4" s="9" t="s">
        <v>111</v>
      </c>
      <c r="J4" s="64" t="s">
        <v>112</v>
      </c>
    </row>
    <row r="5" spans="1:10" s="1" customFormat="1" ht="23.25" customHeight="1">
      <c r="A5" s="9"/>
      <c r="B5" s="9"/>
      <c r="C5" s="9"/>
      <c r="D5" s="9"/>
      <c r="E5" s="9" t="s">
        <v>12</v>
      </c>
      <c r="F5" s="9" t="s">
        <v>195</v>
      </c>
      <c r="G5" s="9" t="s">
        <v>196</v>
      </c>
      <c r="H5" s="9"/>
      <c r="I5" s="9"/>
      <c r="J5" s="64"/>
    </row>
    <row r="6" spans="1:10" s="1" customFormat="1" ht="20.25" customHeight="1">
      <c r="A6" s="10" t="s">
        <v>63</v>
      </c>
      <c r="B6" s="10" t="s">
        <v>63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s="1" customFormat="1" ht="20.25" customHeight="1">
      <c r="A7" s="60"/>
      <c r="B7" s="60"/>
      <c r="C7" s="61">
        <v>0</v>
      </c>
      <c r="D7" s="61">
        <f>E7+H7</f>
        <v>0</v>
      </c>
      <c r="E7" s="61">
        <f>F7+G7</f>
        <v>0</v>
      </c>
      <c r="F7" s="61">
        <v>0</v>
      </c>
      <c r="G7" s="61">
        <v>0</v>
      </c>
      <c r="H7" s="61">
        <v>0</v>
      </c>
      <c r="I7" s="65">
        <f>D7-C7</f>
        <v>0</v>
      </c>
      <c r="J7" s="66">
        <v>0</v>
      </c>
    </row>
    <row r="8" spans="1:10" ht="24" customHeight="1">
      <c r="A8" s="62"/>
      <c r="B8" s="62"/>
      <c r="C8" s="24"/>
      <c r="D8" s="24"/>
      <c r="E8" s="24"/>
      <c r="F8" s="24"/>
      <c r="G8" s="24"/>
      <c r="H8" s="24"/>
      <c r="I8" s="24"/>
      <c r="J8" s="67"/>
    </row>
    <row r="9" spans="1:10" ht="24" customHeight="1">
      <c r="A9" s="62"/>
      <c r="B9" s="62"/>
      <c r="C9" s="24"/>
      <c r="D9" s="24"/>
      <c r="E9" s="24"/>
      <c r="F9" s="24"/>
      <c r="G9" s="24"/>
      <c r="H9" s="24"/>
      <c r="I9" s="24"/>
      <c r="J9" s="67"/>
    </row>
    <row r="10" spans="1:10" ht="24" customHeight="1">
      <c r="A10" s="62"/>
      <c r="B10" s="62"/>
      <c r="C10" s="24"/>
      <c r="D10" s="24"/>
      <c r="E10" s="24"/>
      <c r="F10" s="24"/>
      <c r="G10" s="24"/>
      <c r="H10" s="24"/>
      <c r="I10" s="24"/>
      <c r="J10" s="67"/>
    </row>
    <row r="11" spans="1:10" ht="24" customHeight="1">
      <c r="A11" s="62"/>
      <c r="B11" s="62"/>
      <c r="C11" s="24"/>
      <c r="D11" s="24"/>
      <c r="E11" s="24"/>
      <c r="F11" s="24"/>
      <c r="G11" s="24"/>
      <c r="H11" s="24"/>
      <c r="I11" s="24"/>
      <c r="J11" s="67"/>
    </row>
    <row r="12" spans="1:10" ht="24" customHeight="1">
      <c r="A12" s="62"/>
      <c r="B12" s="62"/>
      <c r="C12" s="24"/>
      <c r="D12" s="24"/>
      <c r="E12" s="24"/>
      <c r="F12" s="24"/>
      <c r="G12" s="24"/>
      <c r="H12" s="24"/>
      <c r="I12" s="24"/>
      <c r="J12" s="67"/>
    </row>
    <row r="13" spans="1:13" ht="24" customHeight="1">
      <c r="A13" s="62"/>
      <c r="B13" s="62"/>
      <c r="C13" s="24"/>
      <c r="D13" s="24"/>
      <c r="E13" s="24"/>
      <c r="F13" s="24"/>
      <c r="G13" s="24"/>
      <c r="H13" s="24"/>
      <c r="I13" s="24"/>
      <c r="J13" s="67"/>
      <c r="M13" t="s">
        <v>197</v>
      </c>
    </row>
    <row r="14" spans="1:10" ht="24" customHeight="1">
      <c r="A14" s="62"/>
      <c r="B14" s="62"/>
      <c r="C14" s="24"/>
      <c r="D14" s="24"/>
      <c r="E14" s="24"/>
      <c r="F14" s="24"/>
      <c r="G14" s="24"/>
      <c r="H14" s="24"/>
      <c r="I14" s="24"/>
      <c r="J14" s="67"/>
    </row>
    <row r="15" spans="1:10" ht="24" customHeight="1">
      <c r="A15" s="62"/>
      <c r="B15" s="62"/>
      <c r="C15" s="24"/>
      <c r="D15" s="24"/>
      <c r="E15" s="24"/>
      <c r="F15" s="24"/>
      <c r="G15" s="24"/>
      <c r="H15" s="24"/>
      <c r="I15" s="24"/>
      <c r="J15" s="67"/>
    </row>
    <row r="16" spans="1:10" ht="24" customHeight="1">
      <c r="A16" s="62"/>
      <c r="B16" s="62"/>
      <c r="C16" s="24"/>
      <c r="D16" s="24"/>
      <c r="E16" s="24"/>
      <c r="F16" s="24"/>
      <c r="G16" s="24"/>
      <c r="H16" s="24"/>
      <c r="I16" s="24"/>
      <c r="J16" s="67"/>
    </row>
    <row r="17" spans="1:10" ht="24" customHeight="1">
      <c r="A17" s="62"/>
      <c r="B17" s="62"/>
      <c r="C17" s="24"/>
      <c r="D17" s="24"/>
      <c r="E17" s="24"/>
      <c r="F17" s="24"/>
      <c r="G17" s="24"/>
      <c r="H17" s="24"/>
      <c r="I17" s="24"/>
      <c r="J17" s="67"/>
    </row>
    <row r="18" spans="1:10" ht="24" customHeight="1">
      <c r="A18" s="62"/>
      <c r="B18" s="62"/>
      <c r="C18" s="24"/>
      <c r="D18" s="24"/>
      <c r="E18" s="24"/>
      <c r="F18" s="24"/>
      <c r="G18" s="24"/>
      <c r="H18" s="24"/>
      <c r="I18" s="24"/>
      <c r="J18" s="67"/>
    </row>
    <row r="19" spans="1:10" ht="24" customHeight="1">
      <c r="A19" s="62"/>
      <c r="B19" s="62"/>
      <c r="C19" s="24"/>
      <c r="D19" s="24"/>
      <c r="E19" s="24"/>
      <c r="F19" s="24"/>
      <c r="G19" s="24"/>
      <c r="H19" s="24"/>
      <c r="I19" s="24"/>
      <c r="J19" s="67"/>
    </row>
    <row r="20" spans="1:10" ht="24" customHeight="1">
      <c r="A20" s="62"/>
      <c r="B20" s="62"/>
      <c r="C20" s="24"/>
      <c r="D20" s="24"/>
      <c r="E20" s="24"/>
      <c r="F20" s="24"/>
      <c r="G20" s="24"/>
      <c r="H20" s="24"/>
      <c r="I20" s="24"/>
      <c r="J20" s="67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37">
      <selection activeCell="A2" sqref="A2:B2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ht="27.75" customHeight="1">
      <c r="A1" s="42" t="s">
        <v>198</v>
      </c>
      <c r="B1" s="42"/>
      <c r="C1" s="42"/>
      <c r="D1" s="42"/>
    </row>
    <row r="2" spans="1:4" s="4" customFormat="1" ht="18.75" customHeight="1">
      <c r="A2" s="43" t="s">
        <v>1</v>
      </c>
      <c r="B2" s="43"/>
      <c r="C2" s="44"/>
      <c r="D2" s="45" t="s">
        <v>2</v>
      </c>
    </row>
    <row r="3" spans="1:4" ht="19.5" customHeight="1">
      <c r="A3" s="46" t="s">
        <v>199</v>
      </c>
      <c r="B3" s="46"/>
      <c r="C3" s="46" t="s">
        <v>200</v>
      </c>
      <c r="D3" s="46"/>
    </row>
    <row r="4" spans="1:4" ht="15" customHeight="1">
      <c r="A4" s="46" t="s">
        <v>201</v>
      </c>
      <c r="B4" s="46" t="s">
        <v>6</v>
      </c>
      <c r="C4" s="46" t="s">
        <v>201</v>
      </c>
      <c r="D4" s="46" t="s">
        <v>6</v>
      </c>
    </row>
    <row r="5" spans="1:4" ht="24" customHeight="1">
      <c r="A5" s="47" t="s">
        <v>202</v>
      </c>
      <c r="B5" s="48">
        <f>B6+B7</f>
        <v>10861679</v>
      </c>
      <c r="C5" s="47" t="s">
        <v>203</v>
      </c>
      <c r="D5" s="48">
        <f>D6+D7</f>
        <v>0</v>
      </c>
    </row>
    <row r="6" spans="1:4" ht="24" customHeight="1">
      <c r="A6" s="47" t="s">
        <v>204</v>
      </c>
      <c r="B6" s="49">
        <v>10861679</v>
      </c>
      <c r="C6" s="50" t="s">
        <v>205</v>
      </c>
      <c r="D6" s="48"/>
    </row>
    <row r="7" spans="1:4" ht="24" customHeight="1">
      <c r="A7" s="47" t="s">
        <v>206</v>
      </c>
      <c r="B7" s="49"/>
      <c r="C7" s="50" t="s">
        <v>207</v>
      </c>
      <c r="D7" s="48"/>
    </row>
    <row r="8" spans="1:4" ht="24" customHeight="1">
      <c r="A8" s="47" t="s">
        <v>208</v>
      </c>
      <c r="B8" s="48">
        <f>B9+B10</f>
        <v>0</v>
      </c>
      <c r="C8" s="47" t="s">
        <v>209</v>
      </c>
      <c r="D8" s="49">
        <v>10861679</v>
      </c>
    </row>
    <row r="9" spans="1:4" ht="24" customHeight="1">
      <c r="A9" s="47" t="s">
        <v>210</v>
      </c>
      <c r="B9" s="48"/>
      <c r="C9" s="50" t="s">
        <v>205</v>
      </c>
      <c r="D9" s="49">
        <v>10861679</v>
      </c>
    </row>
    <row r="10" spans="1:4" ht="24" customHeight="1">
      <c r="A10" s="47" t="s">
        <v>211</v>
      </c>
      <c r="B10" s="48"/>
      <c r="C10" s="50" t="s">
        <v>207</v>
      </c>
      <c r="D10" s="48"/>
    </row>
    <row r="11" spans="1:4" ht="24" customHeight="1">
      <c r="A11" s="47" t="s">
        <v>212</v>
      </c>
      <c r="B11" s="48"/>
      <c r="C11" s="47" t="s">
        <v>213</v>
      </c>
      <c r="D11" s="48"/>
    </row>
    <row r="12" spans="1:4" ht="24" customHeight="1">
      <c r="A12" s="47" t="s">
        <v>214</v>
      </c>
      <c r="B12" s="48"/>
      <c r="C12" s="47" t="s">
        <v>215</v>
      </c>
      <c r="D12" s="47"/>
    </row>
    <row r="13" spans="1:4" ht="24" customHeight="1">
      <c r="A13" s="47" t="s">
        <v>216</v>
      </c>
      <c r="B13" s="48"/>
      <c r="C13" s="47" t="s">
        <v>217</v>
      </c>
      <c r="D13" s="47"/>
    </row>
    <row r="14" spans="1:4" ht="24" customHeight="1">
      <c r="A14" s="47" t="s">
        <v>218</v>
      </c>
      <c r="B14" s="48"/>
      <c r="C14" s="47" t="s">
        <v>219</v>
      </c>
      <c r="D14" s="47"/>
    </row>
    <row r="15" spans="1:4" ht="24" customHeight="1">
      <c r="A15" s="47" t="s">
        <v>220</v>
      </c>
      <c r="B15" s="48"/>
      <c r="C15" s="47" t="s">
        <v>221</v>
      </c>
      <c r="D15" s="47"/>
    </row>
    <row r="16" spans="1:4" ht="24" customHeight="1">
      <c r="A16" s="47" t="s">
        <v>222</v>
      </c>
      <c r="B16" s="48"/>
      <c r="C16" s="47" t="s">
        <v>223</v>
      </c>
      <c r="D16" s="47"/>
    </row>
    <row r="17" spans="1:4" ht="24" customHeight="1">
      <c r="A17" s="47" t="s">
        <v>224</v>
      </c>
      <c r="B17" s="48"/>
      <c r="C17" s="47"/>
      <c r="D17" s="47"/>
    </row>
    <row r="18" spans="1:4" ht="24" customHeight="1">
      <c r="A18" s="50"/>
      <c r="B18" s="48"/>
      <c r="C18" s="47"/>
      <c r="D18" s="47"/>
    </row>
    <row r="19" spans="1:4" ht="24" customHeight="1">
      <c r="A19" s="51" t="s">
        <v>225</v>
      </c>
      <c r="B19" s="52">
        <f>B5+B8+B11+B12+B13+B14+B15+B16+B17</f>
        <v>10861679</v>
      </c>
      <c r="C19" s="51" t="s">
        <v>226</v>
      </c>
      <c r="D19" s="52">
        <f>D5+D8+D11+D12+D13+D14+D15+D16</f>
        <v>10861679</v>
      </c>
    </row>
    <row r="20" spans="1:4" ht="24" customHeight="1">
      <c r="A20" s="53"/>
      <c r="B20" s="54"/>
      <c r="C20" s="53"/>
      <c r="D20" s="54"/>
    </row>
    <row r="21" spans="1:4" ht="24" customHeight="1">
      <c r="A21" s="47" t="s">
        <v>227</v>
      </c>
      <c r="B21" s="48">
        <f>B22+B25</f>
        <v>0</v>
      </c>
      <c r="C21" s="47" t="s">
        <v>228</v>
      </c>
      <c r="D21" s="48">
        <f>D22+D25+D28+D31+D34+D35</f>
        <v>0</v>
      </c>
    </row>
    <row r="22" spans="1:4" ht="24" customHeight="1">
      <c r="A22" s="47" t="s">
        <v>229</v>
      </c>
      <c r="B22" s="48">
        <f>B23+B24</f>
        <v>0</v>
      </c>
      <c r="C22" s="47" t="s">
        <v>229</v>
      </c>
      <c r="D22" s="55">
        <f>D23+D24</f>
        <v>0</v>
      </c>
    </row>
    <row r="23" spans="1:4" ht="24" customHeight="1">
      <c r="A23" s="47" t="s">
        <v>230</v>
      </c>
      <c r="B23" s="48"/>
      <c r="C23" s="47" t="s">
        <v>230</v>
      </c>
      <c r="D23" s="55"/>
    </row>
    <row r="24" spans="1:4" ht="24" customHeight="1">
      <c r="A24" s="47" t="s">
        <v>231</v>
      </c>
      <c r="B24" s="48"/>
      <c r="C24" s="47" t="s">
        <v>231</v>
      </c>
      <c r="D24" s="55"/>
    </row>
    <row r="25" spans="1:4" ht="24" customHeight="1">
      <c r="A25" s="47" t="s">
        <v>232</v>
      </c>
      <c r="B25" s="48">
        <f>B26+B27</f>
        <v>0</v>
      </c>
      <c r="C25" s="47" t="s">
        <v>233</v>
      </c>
      <c r="D25" s="55">
        <f>D26+D27</f>
        <v>0</v>
      </c>
    </row>
    <row r="26" spans="1:4" ht="24" customHeight="1">
      <c r="A26" s="47" t="s">
        <v>234</v>
      </c>
      <c r="B26" s="48"/>
      <c r="C26" s="47" t="s">
        <v>230</v>
      </c>
      <c r="D26" s="55"/>
    </row>
    <row r="27" spans="1:4" ht="24" customHeight="1">
      <c r="A27" s="47" t="s">
        <v>235</v>
      </c>
      <c r="B27" s="48"/>
      <c r="C27" s="47" t="s">
        <v>231</v>
      </c>
      <c r="D27" s="55"/>
    </row>
    <row r="28" spans="1:4" ht="24" customHeight="1">
      <c r="A28" s="47" t="s">
        <v>236</v>
      </c>
      <c r="B28" s="48">
        <f>B29+B32+B35+B36</f>
        <v>0</v>
      </c>
      <c r="C28" s="47" t="s">
        <v>237</v>
      </c>
      <c r="D28" s="55">
        <f>D29+D30</f>
        <v>0</v>
      </c>
    </row>
    <row r="29" spans="1:4" ht="24" customHeight="1">
      <c r="A29" s="47" t="s">
        <v>238</v>
      </c>
      <c r="B29" s="48">
        <f>B30+B31</f>
        <v>0</v>
      </c>
      <c r="C29" s="47" t="s">
        <v>234</v>
      </c>
      <c r="D29" s="55"/>
    </row>
    <row r="30" spans="1:4" ht="24" customHeight="1">
      <c r="A30" s="47" t="s">
        <v>230</v>
      </c>
      <c r="B30" s="48"/>
      <c r="C30" s="47" t="s">
        <v>235</v>
      </c>
      <c r="D30" s="55"/>
    </row>
    <row r="31" spans="1:4" ht="24" customHeight="1">
      <c r="A31" s="47" t="s">
        <v>231</v>
      </c>
      <c r="B31" s="48"/>
      <c r="C31" s="47" t="s">
        <v>239</v>
      </c>
      <c r="D31" s="55">
        <f>D32+D33</f>
        <v>0</v>
      </c>
    </row>
    <row r="32" spans="1:4" ht="24" customHeight="1">
      <c r="A32" s="47" t="s">
        <v>240</v>
      </c>
      <c r="B32" s="48">
        <f>B33+B34</f>
        <v>0</v>
      </c>
      <c r="C32" s="47" t="s">
        <v>234</v>
      </c>
      <c r="D32" s="55"/>
    </row>
    <row r="33" spans="1:4" ht="24" customHeight="1">
      <c r="A33" s="47" t="s">
        <v>234</v>
      </c>
      <c r="B33" s="48"/>
      <c r="C33" s="47" t="s">
        <v>235</v>
      </c>
      <c r="D33" s="55"/>
    </row>
    <row r="34" spans="1:4" ht="24" customHeight="1">
      <c r="A34" s="47" t="s">
        <v>235</v>
      </c>
      <c r="B34" s="48"/>
      <c r="C34" s="47" t="s">
        <v>241</v>
      </c>
      <c r="D34" s="55"/>
    </row>
    <row r="35" spans="1:4" ht="24" customHeight="1">
      <c r="A35" s="47" t="s">
        <v>242</v>
      </c>
      <c r="B35" s="48"/>
      <c r="C35" s="47" t="s">
        <v>243</v>
      </c>
      <c r="D35" s="55"/>
    </row>
    <row r="36" spans="1:4" ht="24" customHeight="1">
      <c r="A36" s="47" t="s">
        <v>244</v>
      </c>
      <c r="B36" s="48"/>
      <c r="C36" s="50"/>
      <c r="D36" s="55"/>
    </row>
    <row r="37" spans="1:4" ht="24" customHeight="1">
      <c r="A37" s="47"/>
      <c r="B37" s="48"/>
      <c r="C37" s="47"/>
      <c r="D37" s="55"/>
    </row>
    <row r="38" spans="1:4" ht="24" customHeight="1">
      <c r="A38" s="56" t="s">
        <v>245</v>
      </c>
      <c r="B38" s="57">
        <f>B19+B21+B28</f>
        <v>10861679</v>
      </c>
      <c r="C38" s="56" t="s">
        <v>246</v>
      </c>
      <c r="D38" s="58">
        <f>D19+D21</f>
        <v>10861679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B4" sqref="B4"/>
    </sheetView>
  </sheetViews>
  <sheetFormatPr defaultColWidth="9.140625" defaultRowHeight="12.75" customHeight="1"/>
  <cols>
    <col min="1" max="1" width="9.421875" style="1" customWidth="1"/>
    <col min="2" max="2" width="26.00390625" style="1" customWidth="1"/>
    <col min="3" max="3" width="10.57421875" style="1" customWidth="1"/>
    <col min="4" max="4" width="11.7109375" style="1" customWidth="1"/>
    <col min="5" max="5" width="10.7109375" style="1" customWidth="1"/>
    <col min="6" max="6" width="6.28125" style="1" customWidth="1"/>
    <col min="7" max="7" width="5.28125" style="1" customWidth="1"/>
    <col min="8" max="8" width="5.421875" style="1" customWidth="1"/>
    <col min="9" max="9" width="5.8515625" style="1" customWidth="1"/>
    <col min="10" max="11" width="5.7109375" style="1" customWidth="1"/>
    <col min="12" max="12" width="4.7109375" style="1" customWidth="1"/>
    <col min="13" max="13" width="4.421875" style="1" customWidth="1"/>
    <col min="14" max="14" width="5.57421875" style="1" customWidth="1"/>
    <col min="15" max="15" width="5.28125" style="1" customWidth="1"/>
    <col min="16" max="16" width="5.57421875" style="1" customWidth="1"/>
    <col min="17" max="17" width="4.00390625" style="1" customWidth="1"/>
    <col min="18" max="18" width="4.421875" style="1" customWidth="1"/>
    <col min="19" max="19" width="9.140625" style="1" customWidth="1"/>
  </cols>
  <sheetData>
    <row r="1" spans="1:18" ht="31.5" customHeight="1">
      <c r="A1" s="34" t="s">
        <v>247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2" customFormat="1" ht="21" customHeight="1">
      <c r="A2" s="36" t="s">
        <v>248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7" customHeight="1">
      <c r="A3" s="37" t="s">
        <v>50</v>
      </c>
      <c r="B3" s="37"/>
      <c r="C3" s="37" t="s">
        <v>64</v>
      </c>
      <c r="D3" s="37" t="s">
        <v>249</v>
      </c>
      <c r="E3" s="37"/>
      <c r="F3" s="37"/>
      <c r="G3" s="37" t="s">
        <v>250</v>
      </c>
      <c r="H3" s="37"/>
      <c r="I3" s="37" t="s">
        <v>251</v>
      </c>
      <c r="J3" s="37" t="s">
        <v>252</v>
      </c>
      <c r="K3" s="37" t="s">
        <v>253</v>
      </c>
      <c r="L3" s="37" t="s">
        <v>254</v>
      </c>
      <c r="M3" s="37" t="s">
        <v>255</v>
      </c>
      <c r="N3" s="37" t="s">
        <v>256</v>
      </c>
      <c r="O3" s="37"/>
      <c r="P3" s="37"/>
      <c r="Q3" s="37" t="s">
        <v>257</v>
      </c>
      <c r="R3" s="37" t="s">
        <v>258</v>
      </c>
    </row>
    <row r="4" spans="1:18" ht="108.75" customHeight="1">
      <c r="A4" s="37" t="s">
        <v>113</v>
      </c>
      <c r="B4" s="37" t="s">
        <v>114</v>
      </c>
      <c r="C4" s="37"/>
      <c r="D4" s="37" t="s">
        <v>12</v>
      </c>
      <c r="E4" s="37" t="s">
        <v>259</v>
      </c>
      <c r="F4" s="37" t="s">
        <v>260</v>
      </c>
      <c r="G4" s="37" t="s">
        <v>261</v>
      </c>
      <c r="H4" s="37" t="s">
        <v>262</v>
      </c>
      <c r="I4" s="37"/>
      <c r="J4" s="37"/>
      <c r="K4" s="37"/>
      <c r="L4" s="37"/>
      <c r="M4" s="37"/>
      <c r="N4" s="37" t="s">
        <v>263</v>
      </c>
      <c r="O4" s="37" t="s">
        <v>264</v>
      </c>
      <c r="P4" s="37" t="s">
        <v>265</v>
      </c>
      <c r="Q4" s="37"/>
      <c r="R4" s="37"/>
    </row>
    <row r="5" spans="1:18" s="33" customFormat="1" ht="15" customHeight="1">
      <c r="A5" s="38" t="s">
        <v>63</v>
      </c>
      <c r="B5" s="38" t="s">
        <v>63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/>
      <c r="J5" s="38">
        <v>7</v>
      </c>
      <c r="K5" s="38">
        <v>8</v>
      </c>
      <c r="L5" s="38">
        <v>9</v>
      </c>
      <c r="M5" s="38">
        <v>10</v>
      </c>
      <c r="N5" s="38">
        <v>11</v>
      </c>
      <c r="O5" s="38">
        <v>12</v>
      </c>
      <c r="P5" s="38">
        <v>13</v>
      </c>
      <c r="Q5" s="38">
        <v>14</v>
      </c>
      <c r="R5" s="38">
        <v>15</v>
      </c>
    </row>
    <row r="6" spans="1:18" ht="15" customHeight="1">
      <c r="A6" s="39"/>
      <c r="B6" s="39"/>
      <c r="C6" s="39">
        <f>SUM(C9+C10+C12+C14+C15+C16+C19+C20+C23+C26+C27)</f>
        <v>10861679</v>
      </c>
      <c r="D6" s="39">
        <f>SUM(D9+D10+D12+D14+D15+D16+D19+D20+D23+D26+D27)</f>
        <v>10861679</v>
      </c>
      <c r="E6" s="39">
        <f>SUM(E9+E10+E12+E14+E15+E16+E19+E20+E23+E26+E27)</f>
        <v>10861679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" customHeight="1">
      <c r="A7" s="15">
        <v>208</v>
      </c>
      <c r="B7" s="15" t="s">
        <v>65</v>
      </c>
      <c r="C7" s="16">
        <v>3325053</v>
      </c>
      <c r="D7" s="16">
        <v>3325053</v>
      </c>
      <c r="E7" s="16">
        <v>3325053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" customHeight="1">
      <c r="A8" s="15">
        <v>20805</v>
      </c>
      <c r="B8" s="15" t="s">
        <v>66</v>
      </c>
      <c r="C8" s="16">
        <v>987113</v>
      </c>
      <c r="D8" s="16">
        <v>987113</v>
      </c>
      <c r="E8" s="16">
        <v>987113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15" customHeight="1">
      <c r="A9" s="18">
        <v>2080505</v>
      </c>
      <c r="B9" s="19" t="s">
        <v>67</v>
      </c>
      <c r="C9" s="40">
        <f aca="true" t="shared" si="0" ref="C9:C27">D9</f>
        <v>980713</v>
      </c>
      <c r="D9" s="20">
        <v>980713</v>
      </c>
      <c r="E9" s="20">
        <v>980713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" customHeight="1">
      <c r="A10" s="21" t="s">
        <v>68</v>
      </c>
      <c r="B10" s="22" t="s">
        <v>69</v>
      </c>
      <c r="C10" s="25">
        <f t="shared" si="0"/>
        <v>6400</v>
      </c>
      <c r="D10" s="23">
        <v>6400</v>
      </c>
      <c r="E10" s="23">
        <v>6400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5" customHeight="1">
      <c r="A11" s="21" t="s">
        <v>70</v>
      </c>
      <c r="B11" s="22" t="s">
        <v>71</v>
      </c>
      <c r="C11" s="25">
        <v>2289120</v>
      </c>
      <c r="D11" s="23">
        <v>2289120</v>
      </c>
      <c r="E11" s="23">
        <v>2289120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" customHeight="1">
      <c r="A12" s="21" t="s">
        <v>72</v>
      </c>
      <c r="B12" s="22" t="s">
        <v>73</v>
      </c>
      <c r="C12" s="25">
        <f t="shared" si="0"/>
        <v>2289120</v>
      </c>
      <c r="D12" s="23">
        <v>2289120</v>
      </c>
      <c r="E12" s="23">
        <v>2289120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5" customHeight="1">
      <c r="A13" s="21" t="s">
        <v>74</v>
      </c>
      <c r="B13" s="22" t="s">
        <v>75</v>
      </c>
      <c r="C13" s="25">
        <v>48820</v>
      </c>
      <c r="D13" s="23">
        <v>48820</v>
      </c>
      <c r="E13" s="23">
        <v>48820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" customHeight="1">
      <c r="A14" s="21" t="s">
        <v>76</v>
      </c>
      <c r="B14" s="22" t="s">
        <v>77</v>
      </c>
      <c r="C14" s="25">
        <f t="shared" si="0"/>
        <v>24410</v>
      </c>
      <c r="D14" s="23">
        <v>24410</v>
      </c>
      <c r="E14" s="23">
        <v>24410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 customHeight="1">
      <c r="A15" s="21" t="s">
        <v>78</v>
      </c>
      <c r="B15" s="22" t="s">
        <v>79</v>
      </c>
      <c r="C15" s="25">
        <f t="shared" si="0"/>
        <v>9656</v>
      </c>
      <c r="D15" s="23">
        <v>9656</v>
      </c>
      <c r="E15" s="23">
        <v>9656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" customHeight="1">
      <c r="A16" s="21" t="s">
        <v>80</v>
      </c>
      <c r="B16" s="22" t="s">
        <v>81</v>
      </c>
      <c r="C16" s="25">
        <f t="shared" si="0"/>
        <v>14754</v>
      </c>
      <c r="D16" s="23">
        <v>14754</v>
      </c>
      <c r="E16" s="23">
        <v>14754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" customHeight="1">
      <c r="A17" s="21" t="s">
        <v>82</v>
      </c>
      <c r="B17" s="22" t="s">
        <v>83</v>
      </c>
      <c r="C17" s="25">
        <v>419827</v>
      </c>
      <c r="D17" s="25">
        <v>419827</v>
      </c>
      <c r="E17" s="25">
        <v>419827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" customHeight="1">
      <c r="A18" s="21" t="s">
        <v>84</v>
      </c>
      <c r="B18" s="22" t="s">
        <v>85</v>
      </c>
      <c r="C18" s="25">
        <v>419827</v>
      </c>
      <c r="D18" s="25">
        <v>419827</v>
      </c>
      <c r="E18" s="25">
        <v>419827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 customHeight="1">
      <c r="A19" s="21" t="s">
        <v>86</v>
      </c>
      <c r="B19" s="22" t="s">
        <v>87</v>
      </c>
      <c r="C19" s="25">
        <f t="shared" si="0"/>
        <v>392177</v>
      </c>
      <c r="D19" s="23">
        <v>392177</v>
      </c>
      <c r="E19" s="23">
        <v>392177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5" customHeight="1">
      <c r="A20" s="21" t="s">
        <v>88</v>
      </c>
      <c r="B20" s="22" t="s">
        <v>89</v>
      </c>
      <c r="C20" s="25">
        <f t="shared" si="0"/>
        <v>27650</v>
      </c>
      <c r="D20" s="23">
        <v>27650</v>
      </c>
      <c r="E20" s="23">
        <v>27650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5" customHeight="1">
      <c r="A21" s="21" t="s">
        <v>90</v>
      </c>
      <c r="B21" s="22" t="s">
        <v>91</v>
      </c>
      <c r="C21" s="23">
        <v>6296434</v>
      </c>
      <c r="D21" s="23">
        <v>6296434</v>
      </c>
      <c r="E21" s="23">
        <v>6296434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" customHeight="1">
      <c r="A22" s="21" t="s">
        <v>92</v>
      </c>
      <c r="B22" s="22" t="s">
        <v>93</v>
      </c>
      <c r="C22" s="23">
        <v>6296434</v>
      </c>
      <c r="D22" s="23">
        <v>6296434</v>
      </c>
      <c r="E22" s="23">
        <v>6296434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" customHeight="1">
      <c r="A23" s="21" t="s">
        <v>94</v>
      </c>
      <c r="B23" s="22" t="s">
        <v>95</v>
      </c>
      <c r="C23" s="25">
        <f t="shared" si="0"/>
        <v>6296434</v>
      </c>
      <c r="D23" s="23">
        <v>6296434</v>
      </c>
      <c r="E23" s="23">
        <v>6296434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" customHeight="1">
      <c r="A24" s="21" t="s">
        <v>96</v>
      </c>
      <c r="B24" s="22" t="s">
        <v>97</v>
      </c>
      <c r="C24" s="25">
        <v>820365</v>
      </c>
      <c r="D24" s="25">
        <v>820365</v>
      </c>
      <c r="E24" s="25">
        <v>820365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" customHeight="1">
      <c r="A25" s="21" t="s">
        <v>98</v>
      </c>
      <c r="B25" s="22" t="s">
        <v>99</v>
      </c>
      <c r="C25" s="25">
        <v>820365</v>
      </c>
      <c r="D25" s="25">
        <v>820365</v>
      </c>
      <c r="E25" s="25">
        <v>820365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" customHeight="1">
      <c r="A26" s="21" t="s">
        <v>100</v>
      </c>
      <c r="B26" s="22" t="s">
        <v>101</v>
      </c>
      <c r="C26" s="25">
        <f t="shared" si="0"/>
        <v>598497</v>
      </c>
      <c r="D26" s="23">
        <v>598497</v>
      </c>
      <c r="E26" s="23">
        <v>598497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" customHeight="1">
      <c r="A27" s="21" t="s">
        <v>102</v>
      </c>
      <c r="B27" s="22" t="s">
        <v>103</v>
      </c>
      <c r="C27" s="25">
        <f t="shared" si="0"/>
        <v>221868</v>
      </c>
      <c r="D27" s="23">
        <v>221868</v>
      </c>
      <c r="E27" s="23">
        <v>221868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15748031496062992" right="0.15748031496062992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1.421875" style="1" customWidth="1"/>
    <col min="4" max="4" width="9.7109375" style="1" customWidth="1"/>
    <col min="5" max="5" width="11.28125" style="1" customWidth="1"/>
    <col min="6" max="6" width="9.421875" style="1" customWidth="1"/>
    <col min="7" max="7" width="9.2812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6" t="s">
        <v>266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>
      <c r="A2" s="8" t="s">
        <v>1</v>
      </c>
      <c r="B2" s="1"/>
      <c r="C2" s="1"/>
      <c r="D2" s="1"/>
      <c r="E2" s="29"/>
      <c r="F2" s="29"/>
      <c r="G2" s="29"/>
      <c r="H2" s="29"/>
      <c r="I2" s="29"/>
      <c r="J2" s="29"/>
      <c r="K2" s="30" t="s">
        <v>2</v>
      </c>
    </row>
    <row r="3" spans="1:11" s="1" customFormat="1" ht="15" customHeight="1">
      <c r="A3" s="9" t="s">
        <v>50</v>
      </c>
      <c r="B3" s="9"/>
      <c r="C3" s="9" t="s">
        <v>64</v>
      </c>
      <c r="D3" s="10" t="s">
        <v>251</v>
      </c>
      <c r="E3" s="10" t="s">
        <v>267</v>
      </c>
      <c r="F3" s="10" t="s">
        <v>268</v>
      </c>
      <c r="G3" s="9" t="s">
        <v>269</v>
      </c>
      <c r="H3" s="9" t="s">
        <v>270</v>
      </c>
      <c r="I3" s="9" t="s">
        <v>271</v>
      </c>
      <c r="J3" s="9" t="s">
        <v>272</v>
      </c>
      <c r="K3" s="9" t="s">
        <v>273</v>
      </c>
    </row>
    <row r="4" spans="1:11" s="1" customFormat="1" ht="21" customHeight="1">
      <c r="A4" s="9" t="s">
        <v>113</v>
      </c>
      <c r="B4" s="9" t="s">
        <v>274</v>
      </c>
      <c r="C4" s="9"/>
      <c r="D4" s="10"/>
      <c r="E4" s="10"/>
      <c r="F4" s="10"/>
      <c r="G4" s="10"/>
      <c r="H4" s="10"/>
      <c r="I4" s="9"/>
      <c r="J4" s="9"/>
      <c r="K4" s="9"/>
    </row>
    <row r="5" spans="1:11" s="3" customFormat="1" ht="12.75" customHeight="1">
      <c r="A5" s="11" t="s">
        <v>63</v>
      </c>
      <c r="B5" s="11" t="s">
        <v>63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s="1" customFormat="1" ht="17.25" customHeight="1">
      <c r="A6" s="12"/>
      <c r="B6" s="13"/>
      <c r="C6" s="14">
        <f>SUM(E6)</f>
        <v>10861679</v>
      </c>
      <c r="D6" s="14"/>
      <c r="E6" s="14">
        <f>SUM(E9+E10+E12+E14+E15+E16+E19+E20+E23+E26+E27)</f>
        <v>10861679</v>
      </c>
      <c r="F6" s="14"/>
      <c r="G6" s="14"/>
      <c r="H6" s="14"/>
      <c r="I6" s="14"/>
      <c r="J6" s="14"/>
      <c r="K6" s="14"/>
    </row>
    <row r="7" spans="1:12" s="4" customFormat="1" ht="17.25" customHeight="1">
      <c r="A7" s="15">
        <v>208</v>
      </c>
      <c r="B7" s="15" t="s">
        <v>65</v>
      </c>
      <c r="C7" s="16">
        <v>3325053</v>
      </c>
      <c r="D7" s="17"/>
      <c r="E7" s="16">
        <v>3325053</v>
      </c>
      <c r="F7" s="17"/>
      <c r="G7" s="17"/>
      <c r="H7" s="17"/>
      <c r="I7" s="17"/>
      <c r="J7" s="17"/>
      <c r="K7" s="17"/>
      <c r="L7" s="1"/>
    </row>
    <row r="8" spans="1:12" s="4" customFormat="1" ht="17.25" customHeight="1">
      <c r="A8" s="15">
        <v>20805</v>
      </c>
      <c r="B8" s="15" t="s">
        <v>66</v>
      </c>
      <c r="C8" s="16">
        <v>987113</v>
      </c>
      <c r="D8" s="17"/>
      <c r="E8" s="16">
        <v>987113</v>
      </c>
      <c r="F8" s="17"/>
      <c r="G8" s="17"/>
      <c r="H8" s="17"/>
      <c r="I8" s="17"/>
      <c r="J8" s="17"/>
      <c r="K8" s="17"/>
      <c r="L8" s="1"/>
    </row>
    <row r="9" spans="1:12" s="5" customFormat="1" ht="24" customHeight="1">
      <c r="A9" s="18">
        <v>2080505</v>
      </c>
      <c r="B9" s="19" t="s">
        <v>67</v>
      </c>
      <c r="C9" s="20">
        <v>980713</v>
      </c>
      <c r="D9" s="17"/>
      <c r="E9" s="20">
        <v>980713</v>
      </c>
      <c r="F9" s="23"/>
      <c r="G9" s="23"/>
      <c r="H9" s="23"/>
      <c r="I9" s="23"/>
      <c r="J9" s="23"/>
      <c r="K9" s="23"/>
      <c r="L9" s="31"/>
    </row>
    <row r="10" spans="1:12" s="5" customFormat="1" ht="24" customHeight="1">
      <c r="A10" s="21" t="s">
        <v>68</v>
      </c>
      <c r="B10" s="22" t="s">
        <v>69</v>
      </c>
      <c r="C10" s="23">
        <v>6400</v>
      </c>
      <c r="D10" s="23"/>
      <c r="E10" s="23">
        <v>6400</v>
      </c>
      <c r="F10" s="23"/>
      <c r="G10" s="23"/>
      <c r="H10" s="23"/>
      <c r="I10" s="23"/>
      <c r="J10" s="23"/>
      <c r="K10" s="23"/>
      <c r="L10" s="31"/>
    </row>
    <row r="11" spans="1:12" s="5" customFormat="1" ht="24" customHeight="1">
      <c r="A11" s="21" t="s">
        <v>70</v>
      </c>
      <c r="B11" s="22" t="s">
        <v>71</v>
      </c>
      <c r="C11" s="23">
        <v>2289120</v>
      </c>
      <c r="D11" s="24"/>
      <c r="E11" s="23">
        <v>2289120</v>
      </c>
      <c r="F11" s="24"/>
      <c r="G11" s="24"/>
      <c r="H11" s="24"/>
      <c r="I11" s="24"/>
      <c r="J11" s="24"/>
      <c r="K11" s="24"/>
      <c r="L11" s="31"/>
    </row>
    <row r="12" spans="1:12" s="5" customFormat="1" ht="24" customHeight="1">
      <c r="A12" s="21" t="s">
        <v>72</v>
      </c>
      <c r="B12" s="22" t="s">
        <v>73</v>
      </c>
      <c r="C12" s="23">
        <v>2289120</v>
      </c>
      <c r="D12" s="24"/>
      <c r="E12" s="23">
        <v>2289120</v>
      </c>
      <c r="F12" s="24"/>
      <c r="G12" s="24"/>
      <c r="H12" s="24"/>
      <c r="I12" s="24"/>
      <c r="J12" s="24"/>
      <c r="K12" s="24"/>
      <c r="L12" s="31"/>
    </row>
    <row r="13" spans="1:12" s="5" customFormat="1" ht="24" customHeight="1">
      <c r="A13" s="21" t="s">
        <v>74</v>
      </c>
      <c r="B13" s="22" t="s">
        <v>75</v>
      </c>
      <c r="C13" s="23">
        <v>48820</v>
      </c>
      <c r="D13" s="24"/>
      <c r="E13" s="23">
        <v>48820</v>
      </c>
      <c r="F13" s="24"/>
      <c r="G13" s="24"/>
      <c r="H13" s="24"/>
      <c r="I13" s="24"/>
      <c r="J13" s="24"/>
      <c r="K13" s="24"/>
      <c r="L13" s="31"/>
    </row>
    <row r="14" spans="1:12" s="5" customFormat="1" ht="24" customHeight="1">
      <c r="A14" s="21" t="s">
        <v>76</v>
      </c>
      <c r="B14" s="22" t="s">
        <v>77</v>
      </c>
      <c r="C14" s="23">
        <v>24410</v>
      </c>
      <c r="D14" s="24"/>
      <c r="E14" s="23">
        <v>24410</v>
      </c>
      <c r="F14" s="24"/>
      <c r="G14" s="24"/>
      <c r="H14" s="24"/>
      <c r="I14" s="24"/>
      <c r="J14" s="24"/>
      <c r="K14" s="24"/>
      <c r="L14" s="31"/>
    </row>
    <row r="15" spans="1:12" s="5" customFormat="1" ht="24" customHeight="1">
      <c r="A15" s="21" t="s">
        <v>78</v>
      </c>
      <c r="B15" s="22" t="s">
        <v>79</v>
      </c>
      <c r="C15" s="23">
        <v>9656</v>
      </c>
      <c r="D15" s="24"/>
      <c r="E15" s="23">
        <v>9656</v>
      </c>
      <c r="F15" s="24"/>
      <c r="G15" s="24"/>
      <c r="H15" s="24"/>
      <c r="I15" s="24"/>
      <c r="J15" s="24"/>
      <c r="K15" s="24"/>
      <c r="L15" s="31"/>
    </row>
    <row r="16" spans="1:12" s="5" customFormat="1" ht="24" customHeight="1">
      <c r="A16" s="21" t="s">
        <v>80</v>
      </c>
      <c r="B16" s="22" t="s">
        <v>81</v>
      </c>
      <c r="C16" s="23">
        <v>14754</v>
      </c>
      <c r="D16" s="24"/>
      <c r="E16" s="23">
        <v>14754</v>
      </c>
      <c r="F16" s="24"/>
      <c r="G16" s="24"/>
      <c r="H16" s="24"/>
      <c r="I16" s="24"/>
      <c r="J16" s="24"/>
      <c r="K16" s="24"/>
      <c r="L16" s="31"/>
    </row>
    <row r="17" spans="1:12" s="5" customFormat="1" ht="24" customHeight="1">
      <c r="A17" s="21" t="s">
        <v>82</v>
      </c>
      <c r="B17" s="22" t="s">
        <v>83</v>
      </c>
      <c r="C17" s="25">
        <v>419827</v>
      </c>
      <c r="D17" s="24"/>
      <c r="E17" s="25">
        <v>419827</v>
      </c>
      <c r="F17" s="24"/>
      <c r="G17" s="24"/>
      <c r="H17" s="24"/>
      <c r="I17" s="24"/>
      <c r="J17" s="24"/>
      <c r="K17" s="24"/>
      <c r="L17" s="31"/>
    </row>
    <row r="18" spans="1:12" s="5" customFormat="1" ht="24" customHeight="1">
      <c r="A18" s="21" t="s">
        <v>84</v>
      </c>
      <c r="B18" s="22" t="s">
        <v>85</v>
      </c>
      <c r="C18" s="25">
        <v>419827</v>
      </c>
      <c r="D18" s="24"/>
      <c r="E18" s="25">
        <v>419827</v>
      </c>
      <c r="F18" s="24"/>
      <c r="G18" s="24"/>
      <c r="H18" s="24"/>
      <c r="I18" s="24"/>
      <c r="J18" s="24"/>
      <c r="K18" s="24"/>
      <c r="L18" s="31"/>
    </row>
    <row r="19" spans="1:12" s="5" customFormat="1" ht="24" customHeight="1">
      <c r="A19" s="21" t="s">
        <v>86</v>
      </c>
      <c r="B19" s="22" t="s">
        <v>87</v>
      </c>
      <c r="C19" s="23">
        <v>392177</v>
      </c>
      <c r="D19" s="24"/>
      <c r="E19" s="23">
        <v>392177</v>
      </c>
      <c r="F19" s="24"/>
      <c r="G19" s="24"/>
      <c r="H19" s="24"/>
      <c r="I19" s="24"/>
      <c r="J19" s="24"/>
      <c r="K19" s="24"/>
      <c r="L19" s="31"/>
    </row>
    <row r="20" spans="1:12" s="5" customFormat="1" ht="24" customHeight="1">
      <c r="A20" s="21" t="s">
        <v>88</v>
      </c>
      <c r="B20" s="22" t="s">
        <v>89</v>
      </c>
      <c r="C20" s="23">
        <v>27650</v>
      </c>
      <c r="D20" s="24"/>
      <c r="E20" s="23">
        <v>27650</v>
      </c>
      <c r="F20" s="24"/>
      <c r="G20" s="24"/>
      <c r="H20" s="24"/>
      <c r="I20" s="24"/>
      <c r="J20" s="24"/>
      <c r="K20" s="24"/>
      <c r="L20" s="31"/>
    </row>
    <row r="21" spans="1:12" s="5" customFormat="1" ht="24" customHeight="1">
      <c r="A21" s="21" t="s">
        <v>90</v>
      </c>
      <c r="B21" s="22" t="s">
        <v>91</v>
      </c>
      <c r="C21" s="23">
        <v>6296434</v>
      </c>
      <c r="D21" s="24"/>
      <c r="E21" s="23">
        <v>6296434</v>
      </c>
      <c r="F21" s="24"/>
      <c r="G21" s="24"/>
      <c r="H21" s="24"/>
      <c r="I21" s="24"/>
      <c r="J21" s="24"/>
      <c r="K21" s="24"/>
      <c r="L21" s="31"/>
    </row>
    <row r="22" spans="1:12" s="5" customFormat="1" ht="24" customHeight="1">
      <c r="A22" s="21" t="s">
        <v>92</v>
      </c>
      <c r="B22" s="22" t="s">
        <v>93</v>
      </c>
      <c r="C22" s="23">
        <v>6296434</v>
      </c>
      <c r="D22" s="24"/>
      <c r="E22" s="23">
        <v>6296434</v>
      </c>
      <c r="F22" s="24"/>
      <c r="G22" s="24"/>
      <c r="H22" s="24"/>
      <c r="I22" s="24"/>
      <c r="J22" s="24"/>
      <c r="K22" s="24"/>
      <c r="L22" s="31"/>
    </row>
    <row r="23" spans="1:12" s="5" customFormat="1" ht="24" customHeight="1">
      <c r="A23" s="21" t="s">
        <v>94</v>
      </c>
      <c r="B23" s="22" t="s">
        <v>95</v>
      </c>
      <c r="C23" s="23">
        <v>6296434</v>
      </c>
      <c r="D23" s="24"/>
      <c r="E23" s="23">
        <v>6296434</v>
      </c>
      <c r="F23" s="24"/>
      <c r="G23" s="24"/>
      <c r="H23" s="24"/>
      <c r="I23" s="24"/>
      <c r="J23" s="24"/>
      <c r="K23" s="24"/>
      <c r="L23" s="31"/>
    </row>
    <row r="24" spans="1:12" s="5" customFormat="1" ht="24" customHeight="1">
      <c r="A24" s="21" t="s">
        <v>96</v>
      </c>
      <c r="B24" s="22" t="s">
        <v>97</v>
      </c>
      <c r="C24" s="25">
        <v>820365</v>
      </c>
      <c r="D24" s="24"/>
      <c r="E24" s="25">
        <v>820365</v>
      </c>
      <c r="F24" s="24"/>
      <c r="G24" s="24"/>
      <c r="H24" s="24"/>
      <c r="I24" s="24"/>
      <c r="J24" s="24"/>
      <c r="K24" s="24"/>
      <c r="L24" s="31"/>
    </row>
    <row r="25" spans="1:12" s="5" customFormat="1" ht="24" customHeight="1">
      <c r="A25" s="21" t="s">
        <v>98</v>
      </c>
      <c r="B25" s="22" t="s">
        <v>99</v>
      </c>
      <c r="C25" s="25">
        <v>820365</v>
      </c>
      <c r="D25" s="24"/>
      <c r="E25" s="25">
        <v>820365</v>
      </c>
      <c r="F25" s="24"/>
      <c r="G25" s="24"/>
      <c r="H25" s="24"/>
      <c r="I25" s="24"/>
      <c r="J25" s="24"/>
      <c r="K25" s="24"/>
      <c r="L25" s="31"/>
    </row>
    <row r="26" spans="1:12" s="5" customFormat="1" ht="24" customHeight="1">
      <c r="A26" s="21" t="s">
        <v>100</v>
      </c>
      <c r="B26" s="22" t="s">
        <v>101</v>
      </c>
      <c r="C26" s="23">
        <v>598497</v>
      </c>
      <c r="D26" s="24"/>
      <c r="E26" s="23">
        <v>598497</v>
      </c>
      <c r="F26" s="24"/>
      <c r="G26" s="24"/>
      <c r="H26" s="24"/>
      <c r="I26" s="24"/>
      <c r="J26" s="24"/>
      <c r="K26" s="24"/>
      <c r="L26" s="31"/>
    </row>
    <row r="27" spans="1:12" s="5" customFormat="1" ht="24" customHeight="1">
      <c r="A27" s="21" t="s">
        <v>102</v>
      </c>
      <c r="B27" s="22" t="s">
        <v>103</v>
      </c>
      <c r="C27" s="23">
        <v>221868</v>
      </c>
      <c r="D27" s="24"/>
      <c r="E27" s="23">
        <v>221868</v>
      </c>
      <c r="F27" s="24"/>
      <c r="G27" s="24"/>
      <c r="H27" s="24"/>
      <c r="I27" s="24"/>
      <c r="J27" s="24"/>
      <c r="K27" s="24"/>
      <c r="L27" s="31"/>
    </row>
    <row r="28" spans="1:12" s="5" customFormat="1" ht="24" customHeight="1">
      <c r="A28" s="26"/>
      <c r="B28" s="26"/>
      <c r="C28" s="17"/>
      <c r="D28" s="24"/>
      <c r="E28" s="24"/>
      <c r="F28" s="24"/>
      <c r="G28" s="24"/>
      <c r="H28" s="24"/>
      <c r="I28" s="24"/>
      <c r="J28" s="24"/>
      <c r="K28" s="24"/>
      <c r="L28" s="31"/>
    </row>
    <row r="29" spans="1:12" s="5" customFormat="1" ht="24" customHeight="1">
      <c r="A29" s="26"/>
      <c r="B29" s="26"/>
      <c r="C29" s="17"/>
      <c r="D29" s="24"/>
      <c r="E29" s="24"/>
      <c r="F29" s="24"/>
      <c r="G29" s="24"/>
      <c r="H29" s="24"/>
      <c r="I29" s="24"/>
      <c r="J29" s="24"/>
      <c r="K29" s="24"/>
      <c r="L29" s="31"/>
    </row>
    <row r="30" spans="1:12" s="5" customFormat="1" ht="24" customHeight="1">
      <c r="A30" s="26"/>
      <c r="B30" s="26"/>
      <c r="C30" s="17"/>
      <c r="D30" s="24"/>
      <c r="E30" s="24"/>
      <c r="F30" s="24"/>
      <c r="G30" s="24"/>
      <c r="H30" s="24"/>
      <c r="I30" s="24"/>
      <c r="J30" s="24"/>
      <c r="K30" s="24"/>
      <c r="L30" s="31"/>
    </row>
    <row r="31" spans="1:12" s="5" customFormat="1" ht="24" customHeight="1">
      <c r="A31" s="26"/>
      <c r="B31" s="26"/>
      <c r="C31" s="17"/>
      <c r="D31" s="24"/>
      <c r="E31" s="24"/>
      <c r="F31" s="24"/>
      <c r="G31" s="24"/>
      <c r="H31" s="24"/>
      <c r="I31" s="24"/>
      <c r="J31" s="24"/>
      <c r="K31" s="24"/>
      <c r="L31" s="31"/>
    </row>
    <row r="32" spans="1:12" s="5" customFormat="1" ht="24" customHeight="1">
      <c r="A32" s="27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31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5433070866141736" right="0.35433070866141736" top="0.9842519685039371" bottom="0.7874015748031497" header="0.5118110236220472" footer="0.31496062992125984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kylin</cp:lastModifiedBy>
  <cp:lastPrinted>2019-01-30T18:02:32Z</cp:lastPrinted>
  <dcterms:created xsi:type="dcterms:W3CDTF">2019-01-07T10:49:44Z</dcterms:created>
  <dcterms:modified xsi:type="dcterms:W3CDTF">2021-06-17T16:40:46Z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