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4" activeTab="8"/>
  </bookViews>
  <sheets>
    <sheet name="表1-财政拨款收支总表" sheetId="1" r:id="rId1"/>
    <sheet name="表2-财政拨款支出总表" sheetId="2" r:id="rId2"/>
    <sheet name="表3-一般公共预算支出表" sheetId="3" r:id="rId3"/>
    <sheet name="表4-一般公共预算基本支出表" sheetId="4" r:id="rId4"/>
    <sheet name="表5一般公共预算“三公”经费支出表" sheetId="5" r:id="rId5"/>
    <sheet name="表6-政府性基金预算支出表" sheetId="6" r:id="rId6"/>
    <sheet name="表7-部门收支总表" sheetId="7" r:id="rId7"/>
    <sheet name="表8-部门收入总表" sheetId="8" r:id="rId8"/>
    <sheet name="表9-部门部门支出表" sheetId="9" r:id="rId9"/>
  </sheets>
  <definedNames/>
  <calcPr fullCalcOnLoad="1"/>
</workbook>
</file>

<file path=xl/sharedStrings.xml><?xml version="1.0" encoding="utf-8"?>
<sst xmlns="http://schemas.openxmlformats.org/spreadsheetml/2006/main" count="401" uniqueCount="257">
  <si>
    <t>填报单位名称：大武口区星海社区卫生服务中心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</si>
  <si>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</si>
  <si>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</si>
  <si>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</si>
  <si>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</si>
  <si>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</si>
  <si>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</si>
  <si>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</si>
  <si>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</si>
  <si>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</si>
  <si>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</si>
  <si>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</si>
  <si>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</si>
  <si>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</si>
  <si>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</si>
  <si>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</si>
  <si>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</si>
  <si>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</si>
  <si>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</si>
  <si>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</si>
  <si>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</si>
  <si>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</si>
  <si>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</si>
  <si>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</si>
  <si>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</si>
  <si>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</si>
  <si>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</si>
  <si>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</si>
  <si>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</si>
  <si>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</si>
  <si>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</si>
  <si>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</si>
  <si>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</si>
  <si>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</si>
  <si>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</si>
  <si>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</si>
  <si>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</si>
  <si>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</si>
  <si>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</si>
  <si>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</si>
  <si>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</si>
  <si>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</si>
  <si>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</si>
  <si>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</si>
  <si>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</si>
  <si>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</si>
  <si>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</si>
  <si>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填报单位名称： 大武口区星海社区卫生服务中心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</si>
  <si>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</si>
  <si>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</si>
  <si>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</si>
  <si>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</si>
  <si>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</si>
  <si>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</si>
  <si>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</si>
  <si>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</si>
  <si>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</si>
  <si>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</si>
  <si>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</si>
  <si>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</si>
  <si>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</si>
  <si>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</si>
  <si>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</si>
  <si>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社会保险和就业支出</t>
  </si>
  <si>
    <t>行政事业单位离退休</t>
  </si>
  <si>
    <t>机关事业单位基本养老保险缴费支出</t>
  </si>
  <si>
    <t>其他行政事业单位离退休支出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</si>
  <si>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</si>
  <si>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</si>
  <si>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</si>
  <si>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</si>
  <si>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医疗卫生和计划生育支出</t>
  </si>
  <si>
    <t>基层医疗卫生机构</t>
  </si>
  <si>
    <t>城市社区卫生机构</t>
  </si>
  <si>
    <t>行政事业单位医疗</t>
  </si>
  <si>
    <t>事业单位医疗</t>
  </si>
  <si>
    <t>其他行政事业单位医疗支出</t>
  </si>
  <si>
    <t>住房保障支出</t>
  </si>
  <si>
    <t>住房改革支出</t>
  </si>
  <si>
    <t>住房公积金</t>
  </si>
  <si>
    <t>住房补贴</t>
  </si>
  <si>
    <t>填报单位名称：  大武口区星海社区卫生服务中心   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</si>
  <si>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</si>
  <si>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</si>
  <si>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</si>
  <si>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</si>
  <si>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</si>
  <si>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</si>
  <si>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</si>
  <si>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</si>
  <si>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</si>
  <si>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</si>
  <si>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一般公共服务支出</t>
  </si>
  <si>
    <t>其他一般公共服务支出</t>
  </si>
  <si>
    <t>住房补助支出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</si>
  <si>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</si>
  <si>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</si>
  <si>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</si>
  <si>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</si>
  <si>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</si>
  <si>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</si>
  <si>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</si>
  <si>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</si>
  <si>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</si>
  <si>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</si>
  <si>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</si>
  <si>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</si>
  <si>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</si>
  <si>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</si>
  <si>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</si>
  <si>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</si>
  <si>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</si>
  <si>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</si>
  <si>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</si>
  <si>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</si>
  <si>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</si>
  <si>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</si>
  <si>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</si>
  <si>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</si>
  <si>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</si>
  <si>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</si>
  <si>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</si>
  <si>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</si>
  <si>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</si>
  <si>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</si>
  <si>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</si>
  <si>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</si>
  <si>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</si>
  <si>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</si>
  <si>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</si>
  <si>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</si>
  <si>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</si>
  <si>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</si>
  <si>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</si>
  <si>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</si>
  <si>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</si>
  <si>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</si>
  <si>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</si>
  <si>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</si>
  <si>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</si>
  <si>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</si>
  <si>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</si>
  <si>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</si>
  <si>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</si>
  <si>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</si>
  <si>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</si>
  <si>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</si>
  <si>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</si>
  <si>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</si>
  <si>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</si>
  <si>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</si>
  <si>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</si>
  <si>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</si>
  <si>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</si>
  <si>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</si>
  <si>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</si>
  <si>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</si>
  <si>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</si>
  <si>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</si>
  <si>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</si>
  <si>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</si>
  <si>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</si>
  <si>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</si>
  <si>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</si>
  <si>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</si>
  <si>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</si>
  <si>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</si>
  <si>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大武口区星海社区卫生服务中心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</si>
  <si>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</si>
  <si>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</si>
  <si>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</si>
  <si>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</si>
  <si>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</si>
  <si>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¦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</si>
  <si>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</si>
  <si>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</si>
  <si>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</si>
  <si>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</si>
  <si>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</si>
  <si>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</si>
  <si>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</si>
  <si>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</si>
  <si>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</si>
  <si>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</si>
  <si>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</si>
  <si>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</si>
  <si>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</si>
  <si>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</si>
  <si>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</si>
  <si>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</si>
  <si>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</si>
  <si>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</si>
  <si>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</si>
  <si>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</si>
  <si>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</si>
  <si>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</si>
  <si>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</si>
  <si>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</si>
  <si>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</si>
  <si>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</si>
  <si>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</si>
  <si>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</si>
  <si>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</si>
  <si>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</si>
  <si>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</si>
  <si>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</si>
  <si>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</si>
  <si>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</si>
  <si>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</si>
  <si>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</si>
  <si>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</si>
  <si>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</si>
  <si>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</si>
  <si>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</si>
  <si>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</si>
  <si>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</si>
  <si>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</si>
  <si>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</si>
  <si>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</si>
  <si>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</si>
  <si>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</si>
  <si>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</si>
  <si>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 xml:space="preserve"> 填报单位名称：大武口区星海社区卫生服务中心  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</si>
  <si>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</si>
  <si>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</si>
  <si>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</si>
  <si>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</si>
  <si>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</si>
  <si>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</si>
  <si>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</si>
  <si>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</si>
  <si>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</si>
  <si>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</si>
  <si>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</si>
  <si>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</si>
  <si>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</si>
  <si>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</si>
  <si>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</si>
  <si>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</si>
  <si>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</si>
  <si>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</si>
  <si>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</si>
  <si>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</si>
  <si>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</si>
  <si>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</si>
  <si>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</si>
  <si>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</si>
  <si>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</si>
  <si>
    <t>财政拨款收支总表</t>
  </si>
  <si>
    <t xml:space="preserve">财政拨款支出总表
</t>
  </si>
  <si>
    <t>一般公共预算支出表</t>
  </si>
  <si>
    <t>一般公共预算基本支出表</t>
  </si>
  <si>
    <t>一般公共预算“三公”经费支出表</t>
  </si>
  <si>
    <r>
      <t xml:space="preserve">　　 </t>
    </r>
    <r>
      <rPr>
        <b/>
        <sz val="24"/>
        <color indexed="8"/>
        <rFont val="宋体"/>
        <family val="0"/>
      </rPr>
      <t xml:space="preserve">    </t>
    </r>
    <r>
      <rPr>
        <b/>
        <sz val="24"/>
        <color indexed="8"/>
        <rFont val="宋体"/>
        <family val="0"/>
      </rPr>
      <t>政府性基金预算支出表</t>
    </r>
  </si>
  <si>
    <t>部门收支总表</t>
  </si>
  <si>
    <t>部门收入总表</t>
  </si>
  <si>
    <t>部门支出总表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</si>
</sst>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#,##0.00_ "/>
    <numFmt numFmtId="183" formatCode="0_);[Red]\(0\)"/>
    <numFmt numFmtId="184" formatCode="#,##0;[Red]#,##0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color indexed="8"/>
      <name val="Courier New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4" applyNumberFormat="0" applyAlignment="0" applyProtection="0"/>
    <xf numFmtId="0" fontId="24" fillId="13" borderId="5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6" fillId="9" borderId="0" applyNumberFormat="0" applyBorder="0" applyAlignment="0" applyProtection="0"/>
    <xf numFmtId="0" fontId="36" fillId="4" borderId="7" applyNumberFormat="0" applyAlignment="0" applyProtection="0"/>
    <xf numFmtId="0" fontId="28" fillId="7" borderId="4" applyNumberFormat="0" applyAlignment="0" applyProtection="0"/>
    <xf numFmtId="0" fontId="3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vertical="center"/>
      <protection/>
    </xf>
    <xf numFmtId="181" fontId="2" fillId="5" borderId="9" xfId="0" applyNumberFormat="1" applyFont="1" applyFill="1" applyBorder="1" applyAlignment="1" applyProtection="1">
      <alignment vertical="center"/>
      <protection/>
    </xf>
    <xf numFmtId="0" fontId="2" fillId="8" borderId="9" xfId="0" applyFont="1" applyFill="1" applyBorder="1" applyAlignment="1" applyProtection="1">
      <alignment horizontal="left" vertical="center"/>
      <protection/>
    </xf>
    <xf numFmtId="0" fontId="1" fillId="8" borderId="10" xfId="0" applyFont="1" applyFill="1" applyBorder="1" applyAlignment="1" applyProtection="1">
      <alignment vertical="center"/>
      <protection/>
    </xf>
    <xf numFmtId="181" fontId="2" fillId="8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wrapText="1"/>
      <protection/>
    </xf>
    <xf numFmtId="182" fontId="7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/>
      <protection/>
    </xf>
    <xf numFmtId="0" fontId="3" fillId="8" borderId="9" xfId="0" applyFont="1" applyFill="1" applyBorder="1" applyAlignment="1" applyProtection="1">
      <alignment horizontal="left" vertical="center"/>
      <protection/>
    </xf>
    <xf numFmtId="0" fontId="7" fillId="8" borderId="10" xfId="0" applyFont="1" applyFill="1" applyBorder="1" applyAlignment="1" applyProtection="1">
      <alignment wrapText="1"/>
      <protection/>
    </xf>
    <xf numFmtId="182" fontId="7" fillId="8" borderId="9" xfId="0" applyNumberFormat="1" applyFont="1" applyFill="1" applyBorder="1" applyAlignment="1" applyProtection="1">
      <alignment/>
      <protection/>
    </xf>
    <xf numFmtId="181" fontId="7" fillId="8" borderId="9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181" fontId="7" fillId="5" borderId="9" xfId="0" applyNumberFormat="1" applyFont="1" applyFill="1" applyBorder="1" applyAlignment="1" applyProtection="1">
      <alignment vertical="center"/>
      <protection/>
    </xf>
    <xf numFmtId="181" fontId="7" fillId="8" borderId="9" xfId="0" applyNumberFormat="1" applyFont="1" applyFill="1" applyBorder="1" applyAlignment="1" applyProtection="1">
      <alignment horizontal="left" vertical="center"/>
      <protection/>
    </xf>
    <xf numFmtId="181" fontId="7" fillId="8" borderId="10" xfId="0" applyNumberFormat="1" applyFont="1" applyFill="1" applyBorder="1" applyAlignment="1" applyProtection="1">
      <alignment vertical="center"/>
      <protection/>
    </xf>
    <xf numFmtId="181" fontId="7" fillId="8" borderId="9" xfId="0" applyNumberFormat="1" applyFont="1" applyFill="1" applyBorder="1" applyAlignment="1" applyProtection="1">
      <alignment vertical="center"/>
      <protection/>
    </xf>
    <xf numFmtId="0" fontId="7" fillId="8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8" borderId="9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8" borderId="11" xfId="0" applyFont="1" applyFill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right" wrapText="1"/>
      <protection/>
    </xf>
    <xf numFmtId="0" fontId="7" fillId="13" borderId="11" xfId="0" applyFont="1" applyFill="1" applyBorder="1" applyAlignment="1" applyProtection="1">
      <alignment horizontal="center" vertical="center" wrapText="1"/>
      <protection/>
    </xf>
    <xf numFmtId="0" fontId="7" fillId="13" borderId="11" xfId="0" applyFont="1" applyFill="1" applyBorder="1" applyAlignment="1" applyProtection="1">
      <alignment horizontal="right" vertical="center" wrapText="1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left" vertical="center"/>
      <protection/>
    </xf>
    <xf numFmtId="181" fontId="1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 vertical="center"/>
      <protection/>
    </xf>
    <xf numFmtId="181" fontId="12" fillId="4" borderId="9" xfId="0" applyNumberFormat="1" applyFont="1" applyFill="1" applyBorder="1" applyAlignment="1" applyProtection="1">
      <alignment horizontal="right" vertical="center"/>
      <protection/>
    </xf>
    <xf numFmtId="9" fontId="12" fillId="4" borderId="9" xfId="0" applyNumberFormat="1" applyFont="1" applyFill="1" applyBorder="1" applyAlignment="1" applyProtection="1">
      <alignment horizontal="right" vertical="center"/>
      <protection/>
    </xf>
    <xf numFmtId="9" fontId="7" fillId="0" borderId="9" xfId="0" applyNumberFormat="1" applyFont="1" applyBorder="1" applyAlignment="1" applyProtection="1">
      <alignment/>
      <protection/>
    </xf>
    <xf numFmtId="0" fontId="7" fillId="5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80" fontId="14" fillId="0" borderId="12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80" fontId="14" fillId="0" borderId="9" xfId="0" applyNumberFormat="1" applyFont="1" applyFill="1" applyBorder="1" applyAlignment="1" applyProtection="1">
      <alignment/>
      <protection/>
    </xf>
    <xf numFmtId="180" fontId="1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1" fontId="7" fillId="11" borderId="9" xfId="0" applyNumberFormat="1" applyFont="1" applyFill="1" applyBorder="1" applyAlignment="1" applyProtection="1">
      <alignment horizontal="right" vertical="center"/>
      <protection/>
    </xf>
    <xf numFmtId="0" fontId="16" fillId="0" borderId="14" xfId="40" applyFont="1" applyBorder="1" applyAlignment="1">
      <alignment horizontal="left" vertical="center" wrapText="1"/>
      <protection/>
    </xf>
    <xf numFmtId="0" fontId="16" fillId="0" borderId="15" xfId="40" applyFont="1" applyBorder="1" applyAlignment="1">
      <alignment horizontal="left" vertical="center" wrapText="1"/>
      <protection/>
    </xf>
    <xf numFmtId="181" fontId="7" fillId="0" borderId="9" xfId="0" applyNumberFormat="1" applyFont="1" applyFill="1" applyBorder="1" applyAlignment="1" applyProtection="1">
      <alignment horizontal="right" vertical="center"/>
      <protection/>
    </xf>
    <xf numFmtId="0" fontId="17" fillId="0" borderId="14" xfId="40" applyFont="1" applyBorder="1" applyAlignment="1">
      <alignment horizontal="center" vertical="center" wrapText="1"/>
      <protection/>
    </xf>
    <xf numFmtId="0" fontId="17" fillId="0" borderId="15" xfId="40" applyFont="1" applyBorder="1" applyAlignment="1">
      <alignment horizontal="justify" vertical="center" wrapText="1"/>
      <protection/>
    </xf>
    <xf numFmtId="0" fontId="17" fillId="0" borderId="14" xfId="40" applyFont="1" applyFill="1" applyBorder="1" applyAlignment="1">
      <alignment horizontal="center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181" fontId="7" fillId="0" borderId="9" xfId="0" applyNumberFormat="1" applyFont="1" applyFill="1" applyBorder="1" applyAlignment="1" applyProtection="1">
      <alignment/>
      <protection/>
    </xf>
    <xf numFmtId="0" fontId="17" fillId="0" borderId="16" xfId="40" applyFont="1" applyBorder="1" applyAlignment="1">
      <alignment horizontal="justify" vertical="center" wrapText="1"/>
      <protection/>
    </xf>
    <xf numFmtId="181" fontId="7" fillId="0" borderId="17" xfId="0" applyNumberFormat="1" applyFont="1" applyBorder="1" applyAlignment="1" applyProtection="1">
      <alignment/>
      <protection/>
    </xf>
    <xf numFmtId="0" fontId="17" fillId="0" borderId="18" xfId="40" applyFont="1" applyBorder="1" applyAlignment="1">
      <alignment horizontal="center" vertical="center" wrapText="1"/>
      <protection/>
    </xf>
    <xf numFmtId="0" fontId="17" fillId="0" borderId="9" xfId="40" applyFont="1" applyBorder="1" applyAlignment="1">
      <alignment horizontal="justify" vertical="center" wrapText="1"/>
      <protection/>
    </xf>
    <xf numFmtId="0" fontId="2" fillId="0" borderId="9" xfId="0" applyFont="1" applyBorder="1" applyAlignment="1" applyProtection="1">
      <alignment/>
      <protection/>
    </xf>
    <xf numFmtId="0" fontId="17" fillId="0" borderId="9" xfId="40" applyFont="1" applyBorder="1" applyAlignment="1">
      <alignment horizontal="center" vertical="center" wrapText="1"/>
      <protection/>
    </xf>
    <xf numFmtId="0" fontId="17" fillId="0" borderId="19" xfId="40" applyFont="1" applyBorder="1" applyAlignment="1">
      <alignment horizontal="center" vertical="center" wrapText="1"/>
      <protection/>
    </xf>
    <xf numFmtId="0" fontId="17" fillId="0" borderId="20" xfId="40" applyFont="1" applyBorder="1" applyAlignment="1">
      <alignment horizontal="justify" vertical="center" wrapText="1"/>
      <protection/>
    </xf>
    <xf numFmtId="0" fontId="16" fillId="0" borderId="19" xfId="40" applyFont="1" applyBorder="1" applyAlignment="1">
      <alignment horizontal="left" vertical="center" wrapText="1"/>
      <protection/>
    </xf>
    <xf numFmtId="0" fontId="16" fillId="0" borderId="9" xfId="4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183" fontId="18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182" fontId="7" fillId="5" borderId="12" xfId="0" applyNumberFormat="1" applyFont="1" applyFill="1" applyBorder="1" applyAlignment="1" applyProtection="1">
      <alignment vertical="center"/>
      <protection/>
    </xf>
    <xf numFmtId="182" fontId="7" fillId="5" borderId="12" xfId="0" applyNumberFormat="1" applyFont="1" applyFill="1" applyBorder="1" applyAlignment="1" applyProtection="1">
      <alignment horizontal="right" vertical="center"/>
      <protection/>
    </xf>
    <xf numFmtId="182" fontId="7" fillId="5" borderId="13" xfId="0" applyNumberFormat="1" applyFont="1" applyFill="1" applyBorder="1" applyAlignment="1" applyProtection="1">
      <alignment horizontal="right" vertical="center"/>
      <protection/>
    </xf>
    <xf numFmtId="10" fontId="7" fillId="5" borderId="9" xfId="0" applyNumberFormat="1" applyFont="1" applyFill="1" applyBorder="1" applyAlignment="1" applyProtection="1">
      <alignment vertical="center"/>
      <protection/>
    </xf>
    <xf numFmtId="0" fontId="7" fillId="8" borderId="12" xfId="0" applyFont="1" applyFill="1" applyBorder="1" applyAlignment="1" applyProtection="1">
      <alignment horizontal="left" vertical="center"/>
      <protection/>
    </xf>
    <xf numFmtId="0" fontId="7" fillId="8" borderId="13" xfId="0" applyFont="1" applyFill="1" applyBorder="1" applyAlignment="1" applyProtection="1">
      <alignment vertical="center"/>
      <protection/>
    </xf>
    <xf numFmtId="182" fontId="7" fillId="8" borderId="12" xfId="0" applyNumberFormat="1" applyFont="1" applyFill="1" applyBorder="1" applyAlignment="1" applyProtection="1">
      <alignment vertical="center"/>
      <protection/>
    </xf>
    <xf numFmtId="182" fontId="7" fillId="8" borderId="12" xfId="0" applyNumberFormat="1" applyFont="1" applyFill="1" applyBorder="1" applyAlignment="1" applyProtection="1">
      <alignment horizontal="right" vertical="center"/>
      <protection/>
    </xf>
    <xf numFmtId="182" fontId="7" fillId="8" borderId="13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8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horizontal="center" vertical="center"/>
      <protection/>
    </xf>
    <xf numFmtId="181" fontId="7" fillId="5" borderId="12" xfId="0" applyNumberFormat="1" applyFont="1" applyFill="1" applyBorder="1" applyAlignment="1" applyProtection="1">
      <alignment horizontal="right" vertical="center"/>
      <protection/>
    </xf>
    <xf numFmtId="0" fontId="7" fillId="8" borderId="13" xfId="0" applyFont="1" applyFill="1" applyBorder="1" applyAlignment="1" applyProtection="1">
      <alignment horizontal="center" vertical="center" wrapText="1"/>
      <protection/>
    </xf>
    <xf numFmtId="181" fontId="7" fillId="8" borderId="12" xfId="0" applyNumberFormat="1" applyFont="1" applyFill="1" applyBorder="1" applyAlignment="1" applyProtection="1">
      <alignment horizontal="right" vertical="center"/>
      <protection/>
    </xf>
    <xf numFmtId="181" fontId="7" fillId="8" borderId="17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8" borderId="11" xfId="0" applyFont="1" applyFill="1" applyBorder="1" applyAlignment="1" applyProtection="1">
      <alignment horizontal="center" vertical="center"/>
      <protection/>
    </xf>
    <xf numFmtId="4" fontId="7" fillId="8" borderId="11" xfId="0" applyNumberFormat="1" applyFont="1" applyFill="1" applyBorder="1" applyAlignment="1" applyProtection="1">
      <alignment horizontal="center" vertical="center" wrapText="1"/>
      <protection/>
    </xf>
    <xf numFmtId="0" fontId="7" fillId="8" borderId="11" xfId="0" applyFont="1" applyFill="1" applyBorder="1" applyAlignment="1" applyProtection="1">
      <alignment horizontal="left" vertical="center"/>
      <protection/>
    </xf>
    <xf numFmtId="181" fontId="20" fillId="8" borderId="11" xfId="0" applyNumberFormat="1" applyFont="1" applyFill="1" applyBorder="1" applyAlignment="1" applyProtection="1">
      <alignment horizontal="right"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181" fontId="7" fillId="8" borderId="11" xfId="0" applyNumberFormat="1" applyFont="1" applyFill="1" applyBorder="1" applyAlignment="1" applyProtection="1">
      <alignment horizontal="center" vertical="center"/>
      <protection/>
    </xf>
    <xf numFmtId="181" fontId="20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vertical="center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181" fontId="7" fillId="4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81" fontId="20" fillId="4" borderId="11" xfId="0" applyNumberFormat="1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181" fontId="20" fillId="0" borderId="11" xfId="0" applyNumberFormat="1" applyFont="1" applyBorder="1" applyAlignment="1" applyProtection="1">
      <alignment/>
      <protection/>
    </xf>
    <xf numFmtId="181" fontId="20" fillId="0" borderId="11" xfId="0" applyNumberFormat="1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left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4" fontId="7" fillId="8" borderId="11" xfId="0" applyNumberFormat="1" applyFont="1" applyFill="1" applyBorder="1" applyAlignment="1" applyProtection="1">
      <alignment horizontal="right" vertical="center"/>
      <protection/>
    </xf>
    <xf numFmtId="184" fontId="7" fillId="8" borderId="11" xfId="0" applyNumberFormat="1" applyFont="1" applyFill="1" applyBorder="1" applyAlignment="1" applyProtection="1">
      <alignment horizontal="center"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4" borderId="11" xfId="0" applyNumberFormat="1" applyFont="1" applyFill="1" applyBorder="1" applyAlignment="1" applyProtection="1">
      <alignment horizontal="center" vertical="center"/>
      <protection/>
    </xf>
    <xf numFmtId="184" fontId="7" fillId="0" borderId="11" xfId="0" applyNumberFormat="1" applyFont="1" applyBorder="1" applyAlignment="1" applyProtection="1">
      <alignment horizontal="center" vertical="center"/>
      <protection/>
    </xf>
    <xf numFmtId="184" fontId="7" fillId="4" borderId="11" xfId="0" applyNumberFormat="1" applyFont="1" applyFill="1" applyBorder="1" applyAlignment="1" applyProtection="1">
      <alignment horizontal="righ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184" fontId="7" fillId="0" borderId="11" xfId="0" applyNumberFormat="1" applyFont="1" applyFill="1" applyBorder="1" applyAlignment="1" applyProtection="1">
      <alignment vertical="center"/>
      <protection/>
    </xf>
    <xf numFmtId="184" fontId="7" fillId="4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6" fillId="11" borderId="11" xfId="40" applyFont="1" applyFill="1" applyBorder="1" applyAlignment="1">
      <alignment horizontal="center" vertical="center"/>
      <protection/>
    </xf>
    <xf numFmtId="0" fontId="16" fillId="11" borderId="1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表4-一般公共预算基本支出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P11" sqref="P1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175" t="s">
        <v>248</v>
      </c>
      <c r="B1" s="145"/>
      <c r="C1" s="145"/>
      <c r="D1" s="145"/>
      <c r="E1" s="145"/>
      <c r="F1" s="145"/>
    </row>
    <row r="2" spans="1:6" s="1" customFormat="1" ht="14.25" customHeight="1">
      <c r="A2" s="146" t="s">
        <v>0</v>
      </c>
      <c r="B2" s="146"/>
      <c r="C2" s="112"/>
      <c r="D2" s="113"/>
      <c r="E2" s="114"/>
      <c r="F2" s="114" t="s">
        <v>1</v>
      </c>
    </row>
    <row r="3" spans="1:6" s="1" customFormat="1" ht="19.5" customHeight="1">
      <c r="A3" s="147" t="s">
        <v>2</v>
      </c>
      <c r="B3" s="147"/>
      <c r="C3" s="147" t="s">
        <v>3</v>
      </c>
      <c r="D3" s="147"/>
      <c r="E3" s="147"/>
      <c r="F3" s="147"/>
    </row>
    <row r="4" spans="1:6" s="1" customFormat="1" ht="24" customHeight="1">
      <c r="A4" s="116" t="s">
        <v>4</v>
      </c>
      <c r="B4" s="116" t="s">
        <v>5</v>
      </c>
      <c r="C4" s="116" t="s">
        <v>6</v>
      </c>
      <c r="D4" s="116" t="s">
        <v>5</v>
      </c>
      <c r="E4" s="117" t="s">
        <v>7</v>
      </c>
      <c r="F4" s="117" t="s">
        <v>8</v>
      </c>
    </row>
    <row r="5" spans="1:6" s="1" customFormat="1" ht="24" customHeight="1">
      <c r="A5" s="118" t="s">
        <v>9</v>
      </c>
      <c r="B5" s="119">
        <f>B6</f>
        <v>4912544</v>
      </c>
      <c r="C5" s="120" t="s">
        <v>10</v>
      </c>
      <c r="D5" s="121">
        <f>SUM(D6:D34)</f>
        <v>4912544</v>
      </c>
      <c r="E5" s="121">
        <f>SUM(E6:E34)</f>
        <v>4912544</v>
      </c>
      <c r="F5" s="121">
        <f>SUM(F6:F34)</f>
        <v>0</v>
      </c>
    </row>
    <row r="6" spans="1:6" s="1" customFormat="1" ht="19.5" customHeight="1">
      <c r="A6" s="107" t="s">
        <v>11</v>
      </c>
      <c r="B6" s="122">
        <f>B7+B8</f>
        <v>4912544</v>
      </c>
      <c r="C6" s="123" t="s">
        <v>12</v>
      </c>
      <c r="D6" s="124"/>
      <c r="E6" s="124"/>
      <c r="F6" s="125"/>
    </row>
    <row r="7" spans="1:6" s="1" customFormat="1" ht="19.5" customHeight="1">
      <c r="A7" s="126" t="s">
        <v>13</v>
      </c>
      <c r="B7" s="122">
        <v>4912544</v>
      </c>
      <c r="C7" s="123" t="s">
        <v>14</v>
      </c>
      <c r="D7" s="124"/>
      <c r="E7" s="124"/>
      <c r="F7" s="125"/>
    </row>
    <row r="8" spans="1:6" s="1" customFormat="1" ht="19.5" customHeight="1">
      <c r="A8" s="126" t="s">
        <v>15</v>
      </c>
      <c r="B8" s="127"/>
      <c r="C8" s="123" t="s">
        <v>16</v>
      </c>
      <c r="D8" s="124"/>
      <c r="E8" s="124"/>
      <c r="F8" s="125"/>
    </row>
    <row r="9" spans="1:6" s="1" customFormat="1" ht="19.5" customHeight="1">
      <c r="A9" s="128"/>
      <c r="B9" s="129"/>
      <c r="C9" s="123" t="s">
        <v>17</v>
      </c>
      <c r="D9" s="124"/>
      <c r="E9" s="124"/>
      <c r="F9" s="125"/>
    </row>
    <row r="10" spans="1:6" s="1" customFormat="1" ht="19.5" customHeight="1">
      <c r="A10" s="128"/>
      <c r="B10" s="130"/>
      <c r="C10" s="123" t="s">
        <v>18</v>
      </c>
      <c r="D10" s="124"/>
      <c r="E10" s="124"/>
      <c r="F10" s="125"/>
    </row>
    <row r="11" spans="1:6" s="1" customFormat="1" ht="19.5" customHeight="1">
      <c r="A11" s="128"/>
      <c r="B11" s="130"/>
      <c r="C11" s="123" t="s">
        <v>19</v>
      </c>
      <c r="D11" s="124"/>
      <c r="E11" s="124"/>
      <c r="F11" s="125"/>
    </row>
    <row r="12" spans="1:6" s="1" customFormat="1" ht="19.5" customHeight="1">
      <c r="A12" s="128"/>
      <c r="B12" s="130"/>
      <c r="C12" s="123" t="s">
        <v>20</v>
      </c>
      <c r="D12" s="124"/>
      <c r="E12" s="124"/>
      <c r="F12" s="125"/>
    </row>
    <row r="13" spans="1:6" s="1" customFormat="1" ht="19.5" customHeight="1">
      <c r="A13" s="128"/>
      <c r="B13" s="130"/>
      <c r="C13" s="123" t="s">
        <v>21</v>
      </c>
      <c r="D13" s="124">
        <v>399071</v>
      </c>
      <c r="E13" s="124">
        <v>399071</v>
      </c>
      <c r="F13" s="125"/>
    </row>
    <row r="14" spans="1:6" s="1" customFormat="1" ht="19.5" customHeight="1">
      <c r="A14" s="128"/>
      <c r="B14" s="130"/>
      <c r="C14" s="123" t="s">
        <v>22</v>
      </c>
      <c r="D14" s="124"/>
      <c r="E14" s="124"/>
      <c r="F14" s="125"/>
    </row>
    <row r="15" spans="1:6" s="1" customFormat="1" ht="19.5" customHeight="1">
      <c r="A15" s="128"/>
      <c r="B15" s="130"/>
      <c r="C15" s="123" t="s">
        <v>23</v>
      </c>
      <c r="D15" s="124">
        <v>4119985</v>
      </c>
      <c r="E15" s="124">
        <v>4119985</v>
      </c>
      <c r="F15" s="125"/>
    </row>
    <row r="16" spans="1:6" s="1" customFormat="1" ht="19.5" customHeight="1">
      <c r="A16" s="128"/>
      <c r="B16" s="130"/>
      <c r="C16" s="123" t="s">
        <v>24</v>
      </c>
      <c r="D16" s="124"/>
      <c r="E16" s="124"/>
      <c r="F16" s="125"/>
    </row>
    <row r="17" spans="1:6" s="1" customFormat="1" ht="19.5" customHeight="1">
      <c r="A17" s="128"/>
      <c r="B17" s="130"/>
      <c r="C17" s="123" t="s">
        <v>25</v>
      </c>
      <c r="D17" s="124"/>
      <c r="E17" s="124"/>
      <c r="F17" s="125"/>
    </row>
    <row r="18" spans="1:6" s="1" customFormat="1" ht="19.5" customHeight="1">
      <c r="A18" s="131"/>
      <c r="B18" s="127"/>
      <c r="C18" s="123" t="s">
        <v>26</v>
      </c>
      <c r="D18" s="124"/>
      <c r="E18" s="124"/>
      <c r="F18" s="125"/>
    </row>
    <row r="19" spans="1:6" s="1" customFormat="1" ht="19.5" customHeight="1">
      <c r="A19" s="128"/>
      <c r="B19" s="130"/>
      <c r="C19" s="123" t="s">
        <v>27</v>
      </c>
      <c r="D19" s="124"/>
      <c r="E19" s="124"/>
      <c r="F19" s="125"/>
    </row>
    <row r="20" spans="1:6" s="1" customFormat="1" ht="19.5" customHeight="1">
      <c r="A20" s="128"/>
      <c r="B20" s="127"/>
      <c r="C20" s="123" t="s">
        <v>28</v>
      </c>
      <c r="D20" s="124"/>
      <c r="E20" s="124"/>
      <c r="F20" s="125"/>
    </row>
    <row r="21" spans="1:6" s="1" customFormat="1" ht="19.5" customHeight="1">
      <c r="A21" s="131"/>
      <c r="B21" s="130"/>
      <c r="C21" s="123" t="s">
        <v>29</v>
      </c>
      <c r="D21" s="124"/>
      <c r="E21" s="124"/>
      <c r="F21" s="125"/>
    </row>
    <row r="22" spans="1:6" s="1" customFormat="1" ht="19.5" customHeight="1">
      <c r="A22" s="128"/>
      <c r="B22" s="130"/>
      <c r="C22" s="123" t="s">
        <v>30</v>
      </c>
      <c r="D22" s="124"/>
      <c r="E22" s="124"/>
      <c r="F22" s="125"/>
    </row>
    <row r="23" spans="1:6" s="1" customFormat="1" ht="19.5" customHeight="1">
      <c r="A23" s="128"/>
      <c r="B23" s="130"/>
      <c r="C23" s="123" t="s">
        <v>31</v>
      </c>
      <c r="D23" s="124"/>
      <c r="E23" s="124"/>
      <c r="F23" s="125"/>
    </row>
    <row r="24" spans="1:6" s="1" customFormat="1" ht="19.5" customHeight="1">
      <c r="A24" s="128"/>
      <c r="B24" s="130"/>
      <c r="C24" s="123" t="s">
        <v>32</v>
      </c>
      <c r="D24" s="124"/>
      <c r="E24" s="124"/>
      <c r="F24" s="125"/>
    </row>
    <row r="25" spans="1:6" s="1" customFormat="1" ht="19.5" customHeight="1">
      <c r="A25" s="128"/>
      <c r="B25" s="130"/>
      <c r="C25" s="123" t="s">
        <v>33</v>
      </c>
      <c r="D25" s="124">
        <v>393488</v>
      </c>
      <c r="E25" s="124">
        <v>393488</v>
      </c>
      <c r="F25" s="125"/>
    </row>
    <row r="26" spans="1:6" s="1" customFormat="1" ht="19.5" customHeight="1">
      <c r="A26" s="128"/>
      <c r="B26" s="130"/>
      <c r="C26" s="123" t="s">
        <v>34</v>
      </c>
      <c r="D26" s="124"/>
      <c r="E26" s="124"/>
      <c r="F26" s="125"/>
    </row>
    <row r="27" spans="1:6" s="1" customFormat="1" ht="19.5" customHeight="1">
      <c r="A27" s="128"/>
      <c r="B27" s="130"/>
      <c r="C27" s="123" t="s">
        <v>35</v>
      </c>
      <c r="D27" s="124"/>
      <c r="E27" s="124"/>
      <c r="F27" s="125"/>
    </row>
    <row r="28" spans="1:6" s="1" customFormat="1" ht="19.5" customHeight="1">
      <c r="A28" s="128"/>
      <c r="B28" s="130"/>
      <c r="C28" s="123" t="s">
        <v>36</v>
      </c>
      <c r="D28" s="124"/>
      <c r="E28" s="124"/>
      <c r="F28" s="125"/>
    </row>
    <row r="29" spans="1:6" s="1" customFormat="1" ht="19.5" customHeight="1">
      <c r="A29" s="128"/>
      <c r="B29" s="130"/>
      <c r="C29" s="123" t="s">
        <v>37</v>
      </c>
      <c r="D29" s="124"/>
      <c r="E29" s="124"/>
      <c r="F29" s="125"/>
    </row>
    <row r="30" spans="1:6" s="1" customFormat="1" ht="19.5" customHeight="1">
      <c r="A30" s="128"/>
      <c r="B30" s="130"/>
      <c r="C30" s="123" t="s">
        <v>38</v>
      </c>
      <c r="D30" s="124"/>
      <c r="E30" s="124"/>
      <c r="F30" s="125"/>
    </row>
    <row r="31" spans="1:6" s="1" customFormat="1" ht="19.5" customHeight="1">
      <c r="A31" s="128"/>
      <c r="B31" s="130"/>
      <c r="C31" s="123" t="s">
        <v>39</v>
      </c>
      <c r="D31" s="124"/>
      <c r="E31" s="132"/>
      <c r="F31" s="125"/>
    </row>
    <row r="32" spans="1:6" s="1" customFormat="1" ht="19.5" customHeight="1">
      <c r="A32" s="128"/>
      <c r="B32" s="130"/>
      <c r="C32" s="123" t="s">
        <v>40</v>
      </c>
      <c r="D32" s="124"/>
      <c r="E32" s="124"/>
      <c r="F32" s="125"/>
    </row>
    <row r="33" spans="1:6" s="1" customFormat="1" ht="19.5" customHeight="1">
      <c r="A33" s="128"/>
      <c r="B33" s="130"/>
      <c r="C33" s="123" t="s">
        <v>41</v>
      </c>
      <c r="D33" s="124"/>
      <c r="E33" s="124"/>
      <c r="F33" s="125"/>
    </row>
    <row r="34" spans="1:6" s="1" customFormat="1" ht="19.5" customHeight="1">
      <c r="A34" s="128"/>
      <c r="B34" s="130"/>
      <c r="C34" s="123" t="s">
        <v>42</v>
      </c>
      <c r="D34" s="124"/>
      <c r="E34" s="132"/>
      <c r="F34" s="125"/>
    </row>
    <row r="35" spans="1:6" s="1" customFormat="1" ht="19.5" customHeight="1">
      <c r="A35" s="133"/>
      <c r="B35" s="122"/>
      <c r="C35" s="134"/>
      <c r="D35" s="124"/>
      <c r="E35" s="135"/>
      <c r="F35" s="124"/>
    </row>
    <row r="36" spans="1:6" s="1" customFormat="1" ht="19.5" customHeight="1">
      <c r="A36" s="118" t="s">
        <v>43</v>
      </c>
      <c r="B36" s="119">
        <f>B37+B38</f>
        <v>0</v>
      </c>
      <c r="C36" s="120" t="s">
        <v>44</v>
      </c>
      <c r="D36" s="136">
        <f>D37+D38</f>
        <v>0</v>
      </c>
      <c r="E36" s="137">
        <f>E37+E38</f>
        <v>0</v>
      </c>
      <c r="F36" s="136">
        <f>F37+F38</f>
        <v>0</v>
      </c>
    </row>
    <row r="37" spans="1:6" s="1" customFormat="1" ht="19.5" customHeight="1">
      <c r="A37" s="126" t="s">
        <v>13</v>
      </c>
      <c r="B37" s="127"/>
      <c r="C37" s="126" t="s">
        <v>13</v>
      </c>
      <c r="D37" s="138"/>
      <c r="E37" s="139"/>
      <c r="F37" s="138"/>
    </row>
    <row r="38" spans="1:6" s="1" customFormat="1" ht="19.5" customHeight="1">
      <c r="A38" s="126" t="s">
        <v>15</v>
      </c>
      <c r="B38" s="127"/>
      <c r="C38" s="126" t="s">
        <v>15</v>
      </c>
      <c r="D38" s="138"/>
      <c r="E38" s="140"/>
      <c r="F38" s="141"/>
    </row>
    <row r="39" spans="1:6" s="1" customFormat="1" ht="19.5" customHeight="1">
      <c r="A39" s="115" t="s">
        <v>45</v>
      </c>
      <c r="B39" s="122">
        <f>B5+B36</f>
        <v>4912544</v>
      </c>
      <c r="C39" s="115" t="s">
        <v>46</v>
      </c>
      <c r="D39" s="142">
        <f>D5+D36</f>
        <v>4912544</v>
      </c>
      <c r="E39" s="143">
        <f>E5+E36</f>
        <v>4912544</v>
      </c>
      <c r="F39" s="144">
        <f>F5+F36</f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79" bottom="0.63" header="0.2" footer="0.1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T3" sqref="T3"/>
    </sheetView>
  </sheetViews>
  <sheetFormatPr defaultColWidth="9.140625" defaultRowHeight="12.75" customHeight="1"/>
  <cols>
    <col min="1" max="1" width="8.7109375" style="1" customWidth="1"/>
    <col min="2" max="2" width="14.57421875" style="1" customWidth="1"/>
    <col min="3" max="3" width="11.28125" style="1" customWidth="1"/>
    <col min="4" max="4" width="11.00390625" style="1" customWidth="1"/>
    <col min="5" max="5" width="11.57421875" style="1" customWidth="1"/>
    <col min="6" max="6" width="9.8515625" style="1" customWidth="1"/>
    <col min="7" max="7" width="7.421875" style="1" customWidth="1"/>
    <col min="8" max="8" width="7.140625" style="1" customWidth="1"/>
    <col min="9" max="9" width="6.28125" style="1" customWidth="1"/>
    <col min="10" max="11" width="6.00390625" style="1" customWidth="1"/>
    <col min="12" max="12" width="6.421875" style="1" customWidth="1"/>
    <col min="13" max="13" width="5.8515625" style="1" customWidth="1"/>
    <col min="14" max="14" width="7.28125" style="1" customWidth="1"/>
    <col min="15" max="15" width="7.57421875" style="1" customWidth="1"/>
  </cols>
  <sheetData>
    <row r="1" spans="1:15" s="1" customFormat="1" ht="31.5" customHeight="1">
      <c r="A1" s="176" t="s">
        <v>249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1" customFormat="1" ht="21.75" customHeight="1">
      <c r="A2" s="149" t="s">
        <v>47</v>
      </c>
      <c r="B2" s="149"/>
      <c r="C2" s="149"/>
      <c r="D2" s="149"/>
      <c r="E2" s="149"/>
      <c r="F2" s="149"/>
      <c r="G2" s="149"/>
      <c r="H2" s="149"/>
      <c r="I2" s="149"/>
      <c r="J2" s="87"/>
      <c r="K2" s="87"/>
      <c r="L2" s="87"/>
      <c r="M2" s="87"/>
      <c r="N2" s="87"/>
      <c r="O2" s="87" t="s">
        <v>1</v>
      </c>
    </row>
    <row r="3" spans="1:15" s="1" customFormat="1" ht="22.5" customHeight="1">
      <c r="A3" s="150" t="s">
        <v>48</v>
      </c>
      <c r="B3" s="150"/>
      <c r="C3" s="150" t="s">
        <v>49</v>
      </c>
      <c r="D3" s="150" t="s">
        <v>50</v>
      </c>
      <c r="E3" s="150"/>
      <c r="F3" s="150"/>
      <c r="G3" s="150"/>
      <c r="H3" s="150"/>
      <c r="I3" s="150"/>
      <c r="J3" s="150" t="s">
        <v>51</v>
      </c>
      <c r="K3" s="150"/>
      <c r="L3" s="150"/>
      <c r="M3" s="150"/>
      <c r="N3" s="150"/>
      <c r="O3" s="150"/>
    </row>
    <row r="4" spans="1:15" s="1" customFormat="1" ht="36" customHeight="1">
      <c r="A4" s="45" t="s">
        <v>52</v>
      </c>
      <c r="B4" s="107" t="s">
        <v>53</v>
      </c>
      <c r="C4" s="150"/>
      <c r="D4" s="107" t="s">
        <v>11</v>
      </c>
      <c r="E4" s="107" t="s">
        <v>54</v>
      </c>
      <c r="F4" s="45" t="s">
        <v>55</v>
      </c>
      <c r="G4" s="45" t="s">
        <v>56</v>
      </c>
      <c r="H4" s="45" t="s">
        <v>57</v>
      </c>
      <c r="I4" s="45" t="s">
        <v>58</v>
      </c>
      <c r="J4" s="107" t="s">
        <v>11</v>
      </c>
      <c r="K4" s="107" t="s">
        <v>54</v>
      </c>
      <c r="L4" s="45" t="s">
        <v>59</v>
      </c>
      <c r="M4" s="45" t="s">
        <v>56</v>
      </c>
      <c r="N4" s="45" t="s">
        <v>60</v>
      </c>
      <c r="O4" s="45" t="s">
        <v>58</v>
      </c>
    </row>
    <row r="5" spans="1:15" s="1" customFormat="1" ht="20.25" customHeight="1">
      <c r="A5" s="107" t="s">
        <v>61</v>
      </c>
      <c r="B5" s="107" t="s">
        <v>61</v>
      </c>
      <c r="C5" s="107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107">
        <v>7</v>
      </c>
      <c r="J5" s="107">
        <v>2</v>
      </c>
      <c r="K5" s="107">
        <v>3</v>
      </c>
      <c r="L5" s="107">
        <v>4</v>
      </c>
      <c r="M5" s="107">
        <v>5</v>
      </c>
      <c r="N5" s="107">
        <v>6</v>
      </c>
      <c r="O5" s="107">
        <v>7</v>
      </c>
    </row>
    <row r="6" spans="1:15" s="1" customFormat="1" ht="21" customHeight="1">
      <c r="A6" s="151" t="s">
        <v>62</v>
      </c>
      <c r="B6" s="152"/>
      <c r="C6" s="108">
        <f>D6</f>
        <v>4912544</v>
      </c>
      <c r="D6" s="108">
        <f>E6+F6+G6+H6+I6</f>
        <v>4912544</v>
      </c>
      <c r="E6" s="108">
        <f>E7+E15+E21</f>
        <v>4412544</v>
      </c>
      <c r="F6" s="108">
        <f>SUM(F9:F24)</f>
        <v>500000</v>
      </c>
      <c r="G6" s="108">
        <f>SUM(G9:G24)</f>
        <v>0</v>
      </c>
      <c r="H6" s="108">
        <f>SUM(H9:H24)</f>
        <v>0</v>
      </c>
      <c r="I6" s="108">
        <f>SUM(I9:I24)</f>
        <v>0</v>
      </c>
      <c r="J6" s="108">
        <f>K6+L6+M6+N6+O6</f>
        <v>0</v>
      </c>
      <c r="K6" s="108">
        <f>SUM(K9:K24)</f>
        <v>0</v>
      </c>
      <c r="L6" s="108">
        <f>SUM(L9:L24)</f>
        <v>0</v>
      </c>
      <c r="M6" s="108">
        <f>SUM(M9:M24)</f>
        <v>0</v>
      </c>
      <c r="N6" s="108">
        <f>SUM(N9:N24)</f>
        <v>0</v>
      </c>
      <c r="O6" s="108">
        <f>SUM(O9:O24)</f>
        <v>0</v>
      </c>
    </row>
    <row r="7" spans="1:15" s="105" customFormat="1" ht="24" customHeight="1">
      <c r="A7" s="98">
        <v>208</v>
      </c>
      <c r="B7" s="109" t="s">
        <v>63</v>
      </c>
      <c r="C7" s="110">
        <f>C8+C11</f>
        <v>399071</v>
      </c>
      <c r="D7" s="110">
        <f>D8+D11</f>
        <v>399071</v>
      </c>
      <c r="E7" s="110">
        <v>399071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s="105" customFormat="1" ht="24" customHeight="1">
      <c r="A8" s="98">
        <v>20805</v>
      </c>
      <c r="B8" s="109" t="s">
        <v>64</v>
      </c>
      <c r="C8" s="110">
        <f>C9+C10</f>
        <v>380125</v>
      </c>
      <c r="D8" s="110">
        <f>D9+D10</f>
        <v>380125</v>
      </c>
      <c r="E8" s="110">
        <v>380125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4" customHeight="1">
      <c r="A9" s="15">
        <v>2080505</v>
      </c>
      <c r="B9" s="16" t="s">
        <v>65</v>
      </c>
      <c r="C9" s="18">
        <f aca="true" t="shared" si="0" ref="C9:C14">D9+J9</f>
        <v>378925</v>
      </c>
      <c r="D9" s="18">
        <f>E9+F9+G9+H9+I9</f>
        <v>378925</v>
      </c>
      <c r="E9" s="17">
        <v>378925</v>
      </c>
      <c r="F9" s="18"/>
      <c r="G9" s="18"/>
      <c r="H9" s="18"/>
      <c r="I9" s="18"/>
      <c r="J9" s="18">
        <f>K9+L9+M9+N9+O9</f>
        <v>0</v>
      </c>
      <c r="K9" s="18"/>
      <c r="L9" s="18"/>
      <c r="M9" s="18"/>
      <c r="N9" s="18"/>
      <c r="O9" s="18"/>
    </row>
    <row r="10" spans="1:15" ht="24" customHeight="1">
      <c r="A10" s="15">
        <v>2080599</v>
      </c>
      <c r="B10" s="16" t="s">
        <v>66</v>
      </c>
      <c r="C10" s="18">
        <f t="shared" si="0"/>
        <v>1200</v>
      </c>
      <c r="D10" s="18">
        <f>E10+F10+G10+H10+I10</f>
        <v>1200</v>
      </c>
      <c r="E10" s="17">
        <v>1200</v>
      </c>
      <c r="F10" s="18"/>
      <c r="G10" s="18"/>
      <c r="H10" s="18"/>
      <c r="I10" s="18"/>
      <c r="J10" s="18">
        <f>K10+L10+M10+N10+O10</f>
        <v>0</v>
      </c>
      <c r="K10" s="18"/>
      <c r="L10" s="18"/>
      <c r="M10" s="18"/>
      <c r="N10" s="18"/>
      <c r="O10" s="18"/>
    </row>
    <row r="11" spans="1:15" s="106" customFormat="1" ht="24" customHeight="1">
      <c r="A11" s="19">
        <v>20827</v>
      </c>
      <c r="B11" s="20" t="s">
        <v>67</v>
      </c>
      <c r="C11" s="22">
        <f>C13+C12+C14</f>
        <v>18946</v>
      </c>
      <c r="D11" s="22">
        <f>D12+D13+D14</f>
        <v>18946</v>
      </c>
      <c r="E11" s="21">
        <v>18946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24" customHeight="1">
      <c r="A12" s="15">
        <v>2082701</v>
      </c>
      <c r="B12" s="16" t="s">
        <v>68</v>
      </c>
      <c r="C12" s="18">
        <f t="shared" si="0"/>
        <v>9473</v>
      </c>
      <c r="D12" s="18">
        <f>E12+F12+G12+H12+I12</f>
        <v>9473</v>
      </c>
      <c r="E12" s="17">
        <v>9473</v>
      </c>
      <c r="F12" s="18"/>
      <c r="G12" s="18"/>
      <c r="H12" s="18"/>
      <c r="I12" s="18"/>
      <c r="J12" s="18">
        <f>K12+L12+M12+N12+O12</f>
        <v>0</v>
      </c>
      <c r="K12" s="18"/>
      <c r="L12" s="18"/>
      <c r="M12" s="18"/>
      <c r="N12" s="18"/>
      <c r="O12" s="18"/>
    </row>
    <row r="13" spans="1:15" ht="24" customHeight="1">
      <c r="A13" s="15">
        <v>2082702</v>
      </c>
      <c r="B13" s="16" t="s">
        <v>69</v>
      </c>
      <c r="C13" s="18">
        <f t="shared" si="0"/>
        <v>3789</v>
      </c>
      <c r="D13" s="18">
        <f>E13+F13+G13+H13+I13</f>
        <v>3789</v>
      </c>
      <c r="E13" s="17">
        <v>3789</v>
      </c>
      <c r="F13" s="18"/>
      <c r="G13" s="18"/>
      <c r="H13" s="18"/>
      <c r="I13" s="18"/>
      <c r="J13" s="18">
        <f>K13+L13+M13+N13+O13</f>
        <v>0</v>
      </c>
      <c r="K13" s="18"/>
      <c r="L13" s="18"/>
      <c r="M13" s="18"/>
      <c r="N13" s="18"/>
      <c r="O13" s="18"/>
    </row>
    <row r="14" spans="1:15" ht="24" customHeight="1">
      <c r="A14" s="15">
        <v>2082703</v>
      </c>
      <c r="B14" s="16" t="s">
        <v>70</v>
      </c>
      <c r="C14" s="18">
        <f t="shared" si="0"/>
        <v>5684</v>
      </c>
      <c r="D14" s="18">
        <f>E14+F14+G14+H14+I14</f>
        <v>5684</v>
      </c>
      <c r="E14" s="17">
        <v>5684</v>
      </c>
      <c r="F14" s="18"/>
      <c r="G14" s="18"/>
      <c r="H14" s="18"/>
      <c r="I14" s="18"/>
      <c r="J14" s="18">
        <f>K14+L14+M14+N14+O14</f>
        <v>0</v>
      </c>
      <c r="K14" s="18"/>
      <c r="L14" s="18"/>
      <c r="M14" s="18"/>
      <c r="N14" s="18"/>
      <c r="O14" s="18"/>
    </row>
    <row r="15" spans="1:15" s="106" customFormat="1" ht="24" customHeight="1">
      <c r="A15" s="19">
        <v>210</v>
      </c>
      <c r="B15" s="20" t="s">
        <v>71</v>
      </c>
      <c r="C15" s="22">
        <f>C16+C18</f>
        <v>4119985</v>
      </c>
      <c r="D15" s="22">
        <f>D16+D18</f>
        <v>4119985</v>
      </c>
      <c r="E15" s="21">
        <f>E16+E18</f>
        <v>3619985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06" customFormat="1" ht="24" customHeight="1">
      <c r="A16" s="19">
        <v>21003</v>
      </c>
      <c r="B16" s="20" t="s">
        <v>72</v>
      </c>
      <c r="C16" s="22">
        <f>C17</f>
        <v>3956865</v>
      </c>
      <c r="D16" s="22">
        <f>D17</f>
        <v>3956865</v>
      </c>
      <c r="E16" s="21">
        <v>3456865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24" customHeight="1">
      <c r="A17" s="15">
        <v>2100301</v>
      </c>
      <c r="B17" s="16" t="s">
        <v>73</v>
      </c>
      <c r="C17" s="18">
        <f>D17+J17</f>
        <v>3956865</v>
      </c>
      <c r="D17" s="18">
        <f>E17+F17+G17+H17+I17</f>
        <v>3956865</v>
      </c>
      <c r="E17" s="17">
        <v>3456865</v>
      </c>
      <c r="F17" s="18">
        <v>500000</v>
      </c>
      <c r="G17" s="18"/>
      <c r="H17" s="18"/>
      <c r="I17" s="18"/>
      <c r="J17" s="18">
        <f>K17+L17+M17+N17+O17</f>
        <v>0</v>
      </c>
      <c r="K17" s="18"/>
      <c r="L17" s="18"/>
      <c r="M17" s="18"/>
      <c r="N17" s="18"/>
      <c r="O17" s="18"/>
    </row>
    <row r="18" spans="1:15" s="106" customFormat="1" ht="24" customHeight="1">
      <c r="A18" s="19">
        <v>21011</v>
      </c>
      <c r="B18" s="20" t="s">
        <v>74</v>
      </c>
      <c r="C18" s="22">
        <f>C19+C20</f>
        <v>163120</v>
      </c>
      <c r="D18" s="22">
        <f>D19+D20</f>
        <v>163120</v>
      </c>
      <c r="E18" s="21">
        <v>163120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24" customHeight="1">
      <c r="A19" s="15">
        <v>2101102</v>
      </c>
      <c r="B19" s="16" t="s">
        <v>75</v>
      </c>
      <c r="C19" s="18">
        <f>D19+J19</f>
        <v>151570</v>
      </c>
      <c r="D19" s="18">
        <f>E19+F19+G19+H19+I19</f>
        <v>151570</v>
      </c>
      <c r="E19" s="17">
        <v>151570</v>
      </c>
      <c r="F19" s="18"/>
      <c r="G19" s="18"/>
      <c r="H19" s="18"/>
      <c r="I19" s="18"/>
      <c r="J19" s="18">
        <f>K19+L19+M19+N19+O19</f>
        <v>0</v>
      </c>
      <c r="K19" s="18"/>
      <c r="L19" s="18"/>
      <c r="M19" s="18"/>
      <c r="N19" s="18"/>
      <c r="O19" s="18"/>
    </row>
    <row r="20" spans="1:15" ht="24" customHeight="1">
      <c r="A20" s="15">
        <v>2101199</v>
      </c>
      <c r="B20" s="23" t="s">
        <v>76</v>
      </c>
      <c r="C20" s="18">
        <f>D20+J20</f>
        <v>11550</v>
      </c>
      <c r="D20" s="18">
        <f>E20+F20+G20+H20+I20</f>
        <v>11550</v>
      </c>
      <c r="E20" s="17">
        <v>11550</v>
      </c>
      <c r="F20" s="18"/>
      <c r="G20" s="18"/>
      <c r="H20" s="18"/>
      <c r="I20" s="18"/>
      <c r="J20" s="18">
        <f>K20+L20+M20+N20+O20</f>
        <v>0</v>
      </c>
      <c r="K20" s="18"/>
      <c r="L20" s="18"/>
      <c r="M20" s="18"/>
      <c r="N20" s="18"/>
      <c r="O20" s="18"/>
    </row>
    <row r="21" spans="1:15" s="106" customFormat="1" ht="24" customHeight="1">
      <c r="A21" s="19">
        <v>221</v>
      </c>
      <c r="B21" s="20" t="s">
        <v>77</v>
      </c>
      <c r="C21" s="22">
        <f>C22</f>
        <v>393488</v>
      </c>
      <c r="D21" s="22">
        <f>D22</f>
        <v>393488</v>
      </c>
      <c r="E21" s="21">
        <v>393488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s="106" customFormat="1" ht="24" customHeight="1">
      <c r="A22" s="19">
        <v>22102</v>
      </c>
      <c r="B22" s="20" t="s">
        <v>78</v>
      </c>
      <c r="C22" s="22">
        <f>C23+C24</f>
        <v>393488</v>
      </c>
      <c r="D22" s="22">
        <f>D23+D24</f>
        <v>393488</v>
      </c>
      <c r="E22" s="21">
        <v>393488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24" customHeight="1">
      <c r="A23" s="15">
        <v>2210201</v>
      </c>
      <c r="B23" s="23" t="s">
        <v>79</v>
      </c>
      <c r="C23" s="18">
        <f>D23+J23</f>
        <v>245297</v>
      </c>
      <c r="D23" s="18">
        <f>E23+F23+G23+H23+I23</f>
        <v>245297</v>
      </c>
      <c r="E23" s="17">
        <v>245297</v>
      </c>
      <c r="F23" s="18"/>
      <c r="G23" s="18"/>
      <c r="H23" s="18"/>
      <c r="I23" s="18"/>
      <c r="J23" s="18">
        <f>K23+L23+M23+N23+O23</f>
        <v>0</v>
      </c>
      <c r="K23" s="18"/>
      <c r="L23" s="18"/>
      <c r="M23" s="18"/>
      <c r="N23" s="18"/>
      <c r="O23" s="18"/>
    </row>
    <row r="24" spans="1:15" ht="24" customHeight="1">
      <c r="A24" s="15">
        <v>2210203</v>
      </c>
      <c r="B24" s="23" t="s">
        <v>80</v>
      </c>
      <c r="C24" s="18">
        <f>D24+J24</f>
        <v>148191</v>
      </c>
      <c r="D24" s="18">
        <f>E24+F24+G24+H24+I24</f>
        <v>148191</v>
      </c>
      <c r="E24" s="17">
        <v>148191</v>
      </c>
      <c r="F24" s="18"/>
      <c r="G24" s="18"/>
      <c r="H24" s="18"/>
      <c r="I24" s="18"/>
      <c r="J24" s="18">
        <f>K24+L24+M24+N24+O24</f>
        <v>0</v>
      </c>
      <c r="K24" s="18"/>
      <c r="L24" s="18"/>
      <c r="M24" s="18"/>
      <c r="N24" s="18"/>
      <c r="O24" s="18"/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orizontalCentered="1"/>
  <pageMargins left="0.55" right="0.55" top="0.24" bottom="0.24" header="0.2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15" sqref="L15"/>
    </sheetView>
  </sheetViews>
  <sheetFormatPr defaultColWidth="9.140625" defaultRowHeight="12.75" customHeight="1"/>
  <cols>
    <col min="1" max="1" width="9.8515625" style="1" customWidth="1"/>
    <col min="2" max="2" width="27.7109375" style="1" customWidth="1"/>
    <col min="3" max="3" width="16.140625" style="1" customWidth="1"/>
    <col min="4" max="4" width="17.421875" style="1" customWidth="1"/>
    <col min="5" max="5" width="16.281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175" t="s">
        <v>250</v>
      </c>
      <c r="B1" s="145"/>
      <c r="C1" s="145"/>
      <c r="D1" s="145"/>
      <c r="E1" s="145"/>
      <c r="F1" s="145"/>
      <c r="G1" s="145"/>
      <c r="H1" s="145"/>
    </row>
    <row r="2" spans="1:8" s="1" customFormat="1" ht="21" customHeight="1">
      <c r="A2" s="149" t="s">
        <v>81</v>
      </c>
      <c r="B2" s="149"/>
      <c r="C2" s="149"/>
      <c r="D2" s="149"/>
      <c r="E2" s="149"/>
      <c r="F2" s="149"/>
      <c r="G2" s="149"/>
      <c r="H2" s="149"/>
    </row>
    <row r="3" spans="1:8" s="1" customFormat="1" ht="25.5" customHeight="1">
      <c r="A3" s="153" t="s">
        <v>48</v>
      </c>
      <c r="B3" s="153"/>
      <c r="C3" s="153" t="s">
        <v>82</v>
      </c>
      <c r="D3" s="153" t="s">
        <v>83</v>
      </c>
      <c r="E3" s="153"/>
      <c r="F3" s="153"/>
      <c r="G3" s="154" t="s">
        <v>84</v>
      </c>
      <c r="H3" s="154"/>
    </row>
    <row r="4" spans="1:8" s="1" customFormat="1" ht="12" customHeight="1">
      <c r="A4" s="153"/>
      <c r="B4" s="153"/>
      <c r="C4" s="153"/>
      <c r="D4" s="153" t="s">
        <v>62</v>
      </c>
      <c r="E4" s="155" t="s">
        <v>85</v>
      </c>
      <c r="F4" s="153" t="s">
        <v>86</v>
      </c>
      <c r="G4" s="154" t="s">
        <v>87</v>
      </c>
      <c r="H4" s="154" t="s">
        <v>88</v>
      </c>
    </row>
    <row r="5" spans="1:8" s="1" customFormat="1" ht="15" customHeight="1">
      <c r="A5" s="88" t="s">
        <v>89</v>
      </c>
      <c r="B5" s="88" t="s">
        <v>90</v>
      </c>
      <c r="C5" s="153"/>
      <c r="D5" s="153"/>
      <c r="E5" s="155"/>
      <c r="F5" s="153"/>
      <c r="G5" s="154"/>
      <c r="H5" s="154"/>
    </row>
    <row r="6" spans="1:8" s="1" customFormat="1" ht="21.75" customHeight="1">
      <c r="A6" s="89" t="s">
        <v>61</v>
      </c>
      <c r="B6" s="89" t="s">
        <v>61</v>
      </c>
      <c r="C6" s="89" t="s">
        <v>91</v>
      </c>
      <c r="D6" s="90">
        <v>2</v>
      </c>
      <c r="E6" s="90">
        <v>3</v>
      </c>
      <c r="F6" s="90">
        <v>4</v>
      </c>
      <c r="G6" s="91">
        <v>5</v>
      </c>
      <c r="H6" s="91">
        <v>6</v>
      </c>
    </row>
    <row r="7" spans="1:8" s="1" customFormat="1" ht="24.75" customHeight="1">
      <c r="A7" s="92"/>
      <c r="B7" s="93"/>
      <c r="C7" s="94">
        <f>C8+C11+C19+C25</f>
        <v>5015667.51</v>
      </c>
      <c r="D7" s="95">
        <f>E7+F7</f>
        <v>4912544</v>
      </c>
      <c r="E7" s="95">
        <f>E8+E11+E19+E25</f>
        <v>4912544</v>
      </c>
      <c r="F7" s="96">
        <f>SUM(F10:F28)</f>
        <v>0</v>
      </c>
      <c r="G7" s="30">
        <f>D7-C7</f>
        <v>-103123.50999999978</v>
      </c>
      <c r="H7" s="97">
        <f>D7/C7-1</f>
        <v>-0.020560276332989957</v>
      </c>
    </row>
    <row r="8" spans="1:8" s="1" customFormat="1" ht="24.75" customHeight="1">
      <c r="A8" s="98">
        <v>201</v>
      </c>
      <c r="B8" s="99" t="s">
        <v>92</v>
      </c>
      <c r="C8" s="100">
        <f>C9</f>
        <v>47375</v>
      </c>
      <c r="D8" s="101">
        <v>0</v>
      </c>
      <c r="E8" s="101">
        <v>0</v>
      </c>
      <c r="F8" s="102">
        <v>0</v>
      </c>
      <c r="G8" s="30">
        <f>D8-C8</f>
        <v>-47375</v>
      </c>
      <c r="H8" s="97">
        <f aca="true" t="shared" si="0" ref="H8:H28">D8/C8-1</f>
        <v>-1</v>
      </c>
    </row>
    <row r="9" spans="1:8" s="1" customFormat="1" ht="24.75" customHeight="1">
      <c r="A9" s="98">
        <v>20199</v>
      </c>
      <c r="B9" s="99" t="s">
        <v>93</v>
      </c>
      <c r="C9" s="100">
        <f>C10</f>
        <v>47375</v>
      </c>
      <c r="D9" s="101">
        <v>0</v>
      </c>
      <c r="E9" s="101">
        <v>0</v>
      </c>
      <c r="F9" s="102">
        <v>0</v>
      </c>
      <c r="G9" s="30">
        <f>D9-C9</f>
        <v>-47375</v>
      </c>
      <c r="H9" s="97">
        <f t="shared" si="0"/>
        <v>-1</v>
      </c>
    </row>
    <row r="10" spans="1:8" s="1" customFormat="1" ht="24" customHeight="1">
      <c r="A10" s="15">
        <v>2019999</v>
      </c>
      <c r="B10" s="16" t="s">
        <v>93</v>
      </c>
      <c r="C10" s="17">
        <v>47375</v>
      </c>
      <c r="D10" s="17">
        <v>0</v>
      </c>
      <c r="E10" s="17">
        <v>0</v>
      </c>
      <c r="F10" s="103">
        <v>0</v>
      </c>
      <c r="G10" s="30">
        <f>D10-C10</f>
        <v>-47375</v>
      </c>
      <c r="H10" s="97">
        <f t="shared" si="0"/>
        <v>-1</v>
      </c>
    </row>
    <row r="11" spans="1:8" s="4" customFormat="1" ht="24" customHeight="1">
      <c r="A11" s="19">
        <v>208</v>
      </c>
      <c r="B11" s="20" t="s">
        <v>63</v>
      </c>
      <c r="C11" s="21">
        <f>C12+C15</f>
        <v>394963.6</v>
      </c>
      <c r="D11" s="21">
        <f>D12+D15</f>
        <v>399071</v>
      </c>
      <c r="E11" s="21">
        <f>E12+E15</f>
        <v>399071</v>
      </c>
      <c r="F11" s="104">
        <v>0</v>
      </c>
      <c r="G11" s="30">
        <f aca="true" t="shared" si="1" ref="G11:G28">D11-C11</f>
        <v>4107.400000000023</v>
      </c>
      <c r="H11" s="97">
        <f t="shared" si="0"/>
        <v>0.010399439340739391</v>
      </c>
    </row>
    <row r="12" spans="1:8" s="4" customFormat="1" ht="24" customHeight="1">
      <c r="A12" s="19">
        <v>20805</v>
      </c>
      <c r="B12" s="20" t="s">
        <v>64</v>
      </c>
      <c r="C12" s="21">
        <f>C13+C14</f>
        <v>377891.29</v>
      </c>
      <c r="D12" s="21">
        <f>D13+D14</f>
        <v>380125</v>
      </c>
      <c r="E12" s="21">
        <f>E13+E14</f>
        <v>380125</v>
      </c>
      <c r="F12" s="104">
        <v>0</v>
      </c>
      <c r="G12" s="30">
        <f t="shared" si="1"/>
        <v>2233.710000000021</v>
      </c>
      <c r="H12" s="97">
        <f t="shared" si="0"/>
        <v>0.005910985669979274</v>
      </c>
    </row>
    <row r="13" spans="1:8" ht="27" customHeight="1">
      <c r="A13" s="15">
        <v>2080505</v>
      </c>
      <c r="B13" s="16" t="s">
        <v>65</v>
      </c>
      <c r="C13" s="17">
        <v>341446.29</v>
      </c>
      <c r="D13" s="17">
        <v>378925</v>
      </c>
      <c r="E13" s="17">
        <v>378925</v>
      </c>
      <c r="F13" s="103">
        <v>0</v>
      </c>
      <c r="G13" s="30">
        <f t="shared" si="1"/>
        <v>37478.71000000002</v>
      </c>
      <c r="H13" s="97">
        <f t="shared" si="0"/>
        <v>0.10976458405800815</v>
      </c>
    </row>
    <row r="14" spans="1:8" ht="24" customHeight="1">
      <c r="A14" s="15">
        <v>2080599</v>
      </c>
      <c r="B14" s="16" t="s">
        <v>66</v>
      </c>
      <c r="C14" s="17">
        <v>36445</v>
      </c>
      <c r="D14" s="17">
        <v>1200</v>
      </c>
      <c r="E14" s="17">
        <v>1200</v>
      </c>
      <c r="F14" s="103">
        <v>0</v>
      </c>
      <c r="G14" s="30">
        <f t="shared" si="1"/>
        <v>-35245</v>
      </c>
      <c r="H14" s="97">
        <f t="shared" si="0"/>
        <v>-0.967073672657429</v>
      </c>
    </row>
    <row r="15" spans="1:8" ht="24" customHeight="1">
      <c r="A15" s="19">
        <v>20827</v>
      </c>
      <c r="B15" s="20" t="s">
        <v>67</v>
      </c>
      <c r="C15" s="21">
        <f>C16+C17+C18</f>
        <v>17072.309999999998</v>
      </c>
      <c r="D15" s="21">
        <f>D16+D17+D18</f>
        <v>18946</v>
      </c>
      <c r="E15" s="21">
        <f>E16+E17+E18</f>
        <v>18946</v>
      </c>
      <c r="F15" s="104">
        <v>0</v>
      </c>
      <c r="G15" s="30">
        <f t="shared" si="1"/>
        <v>1873.6900000000023</v>
      </c>
      <c r="H15" s="97">
        <f t="shared" si="0"/>
        <v>0.10975023297960274</v>
      </c>
    </row>
    <row r="16" spans="1:8" ht="24" customHeight="1">
      <c r="A16" s="15">
        <v>2082701</v>
      </c>
      <c r="B16" s="16" t="s">
        <v>68</v>
      </c>
      <c r="C16" s="17">
        <v>8536.16</v>
      </c>
      <c r="D16" s="17">
        <v>9473</v>
      </c>
      <c r="E16" s="17">
        <v>9473</v>
      </c>
      <c r="F16" s="103">
        <v>0</v>
      </c>
      <c r="G16" s="30">
        <f t="shared" si="1"/>
        <v>936.8400000000001</v>
      </c>
      <c r="H16" s="97">
        <f t="shared" si="0"/>
        <v>0.10974958295064763</v>
      </c>
    </row>
    <row r="17" spans="1:8" ht="24" customHeight="1">
      <c r="A17" s="15">
        <v>2082702</v>
      </c>
      <c r="B17" s="16" t="s">
        <v>69</v>
      </c>
      <c r="C17" s="17">
        <v>3414.46</v>
      </c>
      <c r="D17" s="17">
        <v>3789</v>
      </c>
      <c r="E17" s="17">
        <v>3789</v>
      </c>
      <c r="F17" s="103">
        <v>0</v>
      </c>
      <c r="G17" s="30">
        <f t="shared" si="1"/>
        <v>374.53999999999996</v>
      </c>
      <c r="H17" s="97">
        <f t="shared" si="0"/>
        <v>0.10969230859345247</v>
      </c>
    </row>
    <row r="18" spans="1:8" ht="24" customHeight="1">
      <c r="A18" s="15">
        <v>2082703</v>
      </c>
      <c r="B18" s="16" t="s">
        <v>70</v>
      </c>
      <c r="C18" s="17">
        <v>5121.69</v>
      </c>
      <c r="D18" s="17">
        <v>5684</v>
      </c>
      <c r="E18" s="17">
        <v>5684</v>
      </c>
      <c r="F18" s="103">
        <v>0</v>
      </c>
      <c r="G18" s="30">
        <f t="shared" si="1"/>
        <v>562.3100000000004</v>
      </c>
      <c r="H18" s="97">
        <f t="shared" si="0"/>
        <v>0.109789932619897</v>
      </c>
    </row>
    <row r="19" spans="1:8" ht="24" customHeight="1">
      <c r="A19" s="19">
        <v>210</v>
      </c>
      <c r="B19" s="20" t="s">
        <v>71</v>
      </c>
      <c r="C19" s="21">
        <f>C20+C22</f>
        <v>4220270.14</v>
      </c>
      <c r="D19" s="21">
        <f>D20+D22</f>
        <v>4119985</v>
      </c>
      <c r="E19" s="21">
        <f>E20+E22</f>
        <v>4119985</v>
      </c>
      <c r="F19" s="104">
        <v>0</v>
      </c>
      <c r="G19" s="30">
        <f t="shared" si="1"/>
        <v>-100285.13999999966</v>
      </c>
      <c r="H19" s="97">
        <f t="shared" si="0"/>
        <v>-0.023762730032253265</v>
      </c>
    </row>
    <row r="20" spans="1:8" ht="24" customHeight="1">
      <c r="A20" s="19">
        <v>21003</v>
      </c>
      <c r="B20" s="20" t="s">
        <v>72</v>
      </c>
      <c r="C20" s="21">
        <f>C21</f>
        <v>4072491.63</v>
      </c>
      <c r="D20" s="21">
        <f>D21</f>
        <v>3956865</v>
      </c>
      <c r="E20" s="21">
        <f>E21</f>
        <v>3956865</v>
      </c>
      <c r="F20" s="104">
        <v>0</v>
      </c>
      <c r="G20" s="30">
        <f t="shared" si="1"/>
        <v>-115626.62999999989</v>
      </c>
      <c r="H20" s="97">
        <f t="shared" si="0"/>
        <v>-0.028392109918222164</v>
      </c>
    </row>
    <row r="21" spans="1:8" ht="24" customHeight="1">
      <c r="A21" s="15">
        <v>2100301</v>
      </c>
      <c r="B21" s="16" t="s">
        <v>73</v>
      </c>
      <c r="C21" s="17">
        <v>4072491.63</v>
      </c>
      <c r="D21" s="17">
        <v>3956865</v>
      </c>
      <c r="E21" s="17">
        <v>3956865</v>
      </c>
      <c r="F21" s="103">
        <v>0</v>
      </c>
      <c r="G21" s="30">
        <f t="shared" si="1"/>
        <v>-115626.62999999989</v>
      </c>
      <c r="H21" s="97">
        <f t="shared" si="0"/>
        <v>-0.028392109918222164</v>
      </c>
    </row>
    <row r="22" spans="1:8" ht="24" customHeight="1">
      <c r="A22" s="19">
        <v>21011</v>
      </c>
      <c r="B22" s="20" t="s">
        <v>74</v>
      </c>
      <c r="C22" s="21">
        <f>C23+C24</f>
        <v>147778.51</v>
      </c>
      <c r="D22" s="21">
        <f>D23+D24</f>
        <v>163120</v>
      </c>
      <c r="E22" s="21">
        <f>E23+E24</f>
        <v>163120</v>
      </c>
      <c r="F22" s="104">
        <v>0</v>
      </c>
      <c r="G22" s="30">
        <f t="shared" si="1"/>
        <v>15341.48999999999</v>
      </c>
      <c r="H22" s="97">
        <f t="shared" si="0"/>
        <v>0.10381407959790634</v>
      </c>
    </row>
    <row r="23" spans="1:8" ht="24" customHeight="1">
      <c r="A23" s="15">
        <v>2101102</v>
      </c>
      <c r="B23" s="16" t="s">
        <v>75</v>
      </c>
      <c r="C23" s="17">
        <v>136578.51</v>
      </c>
      <c r="D23" s="17">
        <v>151570</v>
      </c>
      <c r="E23" s="17">
        <v>151570</v>
      </c>
      <c r="F23" s="103">
        <v>0</v>
      </c>
      <c r="G23" s="30">
        <f t="shared" si="1"/>
        <v>14991.48999999999</v>
      </c>
      <c r="H23" s="97">
        <f t="shared" si="0"/>
        <v>0.10976463281082793</v>
      </c>
    </row>
    <row r="24" spans="1:8" ht="24" customHeight="1">
      <c r="A24" s="15">
        <v>2101199</v>
      </c>
      <c r="B24" s="16" t="s">
        <v>76</v>
      </c>
      <c r="C24" s="17">
        <v>11200</v>
      </c>
      <c r="D24" s="17">
        <v>11550</v>
      </c>
      <c r="E24" s="17">
        <v>11550</v>
      </c>
      <c r="F24" s="103">
        <v>0</v>
      </c>
      <c r="G24" s="30">
        <f t="shared" si="1"/>
        <v>350</v>
      </c>
      <c r="H24" s="97">
        <f t="shared" si="0"/>
        <v>0.03125</v>
      </c>
    </row>
    <row r="25" spans="1:8" ht="24" customHeight="1">
      <c r="A25" s="19">
        <v>221</v>
      </c>
      <c r="B25" s="20" t="s">
        <v>94</v>
      </c>
      <c r="C25" s="21">
        <f>C26</f>
        <v>353058.77</v>
      </c>
      <c r="D25" s="21">
        <f>D26</f>
        <v>393488</v>
      </c>
      <c r="E25" s="21">
        <f>E26</f>
        <v>393488</v>
      </c>
      <c r="F25" s="104">
        <v>0</v>
      </c>
      <c r="G25" s="30">
        <f t="shared" si="1"/>
        <v>40429.22999999998</v>
      </c>
      <c r="H25" s="97">
        <f t="shared" si="0"/>
        <v>0.11451133192357732</v>
      </c>
    </row>
    <row r="26" spans="1:8" ht="24" customHeight="1">
      <c r="A26" s="19">
        <v>22102</v>
      </c>
      <c r="B26" s="20" t="s">
        <v>78</v>
      </c>
      <c r="C26" s="21">
        <f>C27+C28</f>
        <v>353058.77</v>
      </c>
      <c r="D26" s="21">
        <f>D27+D28</f>
        <v>393488</v>
      </c>
      <c r="E26" s="21">
        <f>E27+E28</f>
        <v>393488</v>
      </c>
      <c r="F26" s="104">
        <v>0</v>
      </c>
      <c r="G26" s="30">
        <f t="shared" si="1"/>
        <v>40429.22999999998</v>
      </c>
      <c r="H26" s="97">
        <f t="shared" si="0"/>
        <v>0.11451133192357732</v>
      </c>
    </row>
    <row r="27" spans="1:8" ht="24" customHeight="1">
      <c r="A27" s="15">
        <v>2210201</v>
      </c>
      <c r="B27" s="16" t="s">
        <v>79</v>
      </c>
      <c r="C27" s="17">
        <v>204867.77</v>
      </c>
      <c r="D27" s="17">
        <v>245297</v>
      </c>
      <c r="E27" s="17">
        <v>245297</v>
      </c>
      <c r="F27" s="103">
        <v>0</v>
      </c>
      <c r="G27" s="30">
        <f t="shared" si="1"/>
        <v>40429.23000000001</v>
      </c>
      <c r="H27" s="97">
        <f t="shared" si="0"/>
        <v>0.19734304717623474</v>
      </c>
    </row>
    <row r="28" spans="1:8" ht="24" customHeight="1">
      <c r="A28" s="15">
        <v>2210203</v>
      </c>
      <c r="B28" s="23" t="s">
        <v>80</v>
      </c>
      <c r="C28" s="17">
        <v>148191</v>
      </c>
      <c r="D28" s="17">
        <v>148191</v>
      </c>
      <c r="E28" s="17">
        <v>148191</v>
      </c>
      <c r="F28" s="17">
        <v>0</v>
      </c>
      <c r="G28" s="30">
        <f t="shared" si="1"/>
        <v>0</v>
      </c>
      <c r="H28" s="97">
        <f t="shared" si="0"/>
        <v>0</v>
      </c>
    </row>
    <row r="29" ht="24" customHeight="1"/>
    <row r="30" ht="24" customHeight="1"/>
    <row r="31" ht="24" customHeight="1"/>
    <row r="32" ht="24" customHeight="1"/>
  </sheetData>
  <sheetProtection/>
  <mergeCells count="11">
    <mergeCell ref="A3:B4"/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</mergeCells>
  <printOptions horizontalCentered="1"/>
  <pageMargins left="0.55" right="0.55" top="0.63" bottom="0.67" header="0.2" footer="0.08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N5" sqref="N5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  <col min="8" max="8" width="9.00390625" style="0" customWidth="1"/>
  </cols>
  <sheetData>
    <row r="1" spans="1:5" s="1" customFormat="1" ht="21" customHeight="1">
      <c r="A1" s="177" t="s">
        <v>251</v>
      </c>
      <c r="B1" s="156"/>
      <c r="C1" s="156"/>
      <c r="D1" s="156"/>
      <c r="E1" s="156"/>
    </row>
    <row r="2" spans="1:5" s="1" customFormat="1" ht="15.75" customHeight="1">
      <c r="A2" s="157" t="s">
        <v>0</v>
      </c>
      <c r="B2" s="157"/>
      <c r="C2" s="66"/>
      <c r="D2" s="66"/>
      <c r="E2" s="67" t="s">
        <v>1</v>
      </c>
    </row>
    <row r="3" spans="1:5" s="1" customFormat="1" ht="24.75" customHeight="1">
      <c r="A3" s="158" t="s">
        <v>95</v>
      </c>
      <c r="B3" s="158"/>
      <c r="C3" s="158" t="s">
        <v>96</v>
      </c>
      <c r="D3" s="158"/>
      <c r="E3" s="158"/>
    </row>
    <row r="4" spans="1:5" s="1" customFormat="1" ht="33.75" customHeight="1">
      <c r="A4" s="55" t="s">
        <v>97</v>
      </c>
      <c r="B4" s="55" t="s">
        <v>98</v>
      </c>
      <c r="C4" s="55" t="s">
        <v>62</v>
      </c>
      <c r="D4" s="55" t="s">
        <v>99</v>
      </c>
      <c r="E4" s="55" t="s">
        <v>100</v>
      </c>
    </row>
    <row r="5" spans="1:5" s="1" customFormat="1" ht="20.25" customHeight="1">
      <c r="A5" s="55" t="s">
        <v>61</v>
      </c>
      <c r="B5" s="55" t="s">
        <v>61</v>
      </c>
      <c r="C5" s="55">
        <v>1</v>
      </c>
      <c r="D5" s="55">
        <v>2</v>
      </c>
      <c r="E5" s="55">
        <v>3</v>
      </c>
    </row>
    <row r="6" spans="1:5" s="1" customFormat="1" ht="25.5" customHeight="1">
      <c r="A6" s="159" t="s">
        <v>49</v>
      </c>
      <c r="B6" s="160"/>
      <c r="C6" s="68">
        <f>C7+C21+C49+C61</f>
        <v>4912544</v>
      </c>
      <c r="D6" s="68">
        <f>D7+D21+D49+D61</f>
        <v>4421452</v>
      </c>
      <c r="E6" s="68">
        <f>E7+E21+E49+E61</f>
        <v>491092</v>
      </c>
    </row>
    <row r="7" spans="1:5" ht="24" customHeight="1">
      <c r="A7" s="69">
        <v>301</v>
      </c>
      <c r="B7" s="70" t="s">
        <v>101</v>
      </c>
      <c r="C7" s="71">
        <f>SUM(C8:C20)</f>
        <v>4407400</v>
      </c>
      <c r="D7" s="71">
        <f>SUM(D8:D20)</f>
        <v>4407400</v>
      </c>
      <c r="E7" s="71">
        <f>SUM(E8:E20)</f>
        <v>0</v>
      </c>
    </row>
    <row r="8" spans="1:5" ht="24" customHeight="1">
      <c r="A8" s="72">
        <v>30101</v>
      </c>
      <c r="B8" s="73" t="s">
        <v>102</v>
      </c>
      <c r="C8" s="71">
        <f>D8+E8</f>
        <v>1129668</v>
      </c>
      <c r="D8" s="18">
        <v>1129668</v>
      </c>
      <c r="E8" s="18">
        <v>0</v>
      </c>
    </row>
    <row r="9" spans="1:5" ht="24" customHeight="1">
      <c r="A9" s="72">
        <v>30102</v>
      </c>
      <c r="B9" s="73" t="s">
        <v>103</v>
      </c>
      <c r="C9" s="71">
        <f aca="true" t="shared" si="0" ref="C9:C20">D9+E9</f>
        <v>375887</v>
      </c>
      <c r="D9" s="18">
        <f>78180+149516+148191</f>
        <v>375887</v>
      </c>
      <c r="E9" s="18"/>
    </row>
    <row r="10" spans="1:5" ht="24" customHeight="1">
      <c r="A10" s="72">
        <v>30103</v>
      </c>
      <c r="B10" s="73" t="s">
        <v>104</v>
      </c>
      <c r="C10" s="71">
        <f t="shared" si="0"/>
        <v>283500</v>
      </c>
      <c r="D10" s="18">
        <v>283500</v>
      </c>
      <c r="E10" s="18"/>
    </row>
    <row r="11" spans="1:5" ht="24" customHeight="1">
      <c r="A11" s="72">
        <v>30106</v>
      </c>
      <c r="B11" s="73" t="s">
        <v>105</v>
      </c>
      <c r="C11" s="71">
        <f t="shared" si="0"/>
        <v>0</v>
      </c>
      <c r="D11" s="18">
        <v>0</v>
      </c>
      <c r="E11" s="18"/>
    </row>
    <row r="12" spans="1:5" ht="24" customHeight="1">
      <c r="A12" s="72">
        <v>30107</v>
      </c>
      <c r="B12" s="73" t="s">
        <v>106</v>
      </c>
      <c r="C12" s="71">
        <f t="shared" si="0"/>
        <v>686777</v>
      </c>
      <c r="D12" s="18">
        <f>480744+206033</f>
        <v>686777</v>
      </c>
      <c r="E12" s="18"/>
    </row>
    <row r="13" spans="1:5" ht="24" customHeight="1">
      <c r="A13" s="72">
        <v>30108</v>
      </c>
      <c r="B13" s="73" t="s">
        <v>107</v>
      </c>
      <c r="C13" s="71">
        <f t="shared" si="0"/>
        <v>378925</v>
      </c>
      <c r="D13" s="18">
        <v>378925</v>
      </c>
      <c r="E13" s="18"/>
    </row>
    <row r="14" spans="1:5" ht="24" customHeight="1">
      <c r="A14" s="72">
        <v>30109</v>
      </c>
      <c r="B14" s="73" t="s">
        <v>108</v>
      </c>
      <c r="C14" s="71">
        <f t="shared" si="0"/>
        <v>0</v>
      </c>
      <c r="D14" s="18">
        <v>0</v>
      </c>
      <c r="E14" s="18"/>
    </row>
    <row r="15" spans="1:5" ht="24" customHeight="1">
      <c r="A15" s="72">
        <v>30110</v>
      </c>
      <c r="B15" s="73" t="s">
        <v>109</v>
      </c>
      <c r="C15" s="71">
        <f t="shared" si="0"/>
        <v>151570</v>
      </c>
      <c r="D15" s="18">
        <v>151570</v>
      </c>
      <c r="E15" s="18"/>
    </row>
    <row r="16" spans="1:5" ht="24" customHeight="1">
      <c r="A16" s="72">
        <v>30111</v>
      </c>
      <c r="B16" s="73" t="s">
        <v>110</v>
      </c>
      <c r="C16" s="71">
        <f t="shared" si="0"/>
        <v>0</v>
      </c>
      <c r="D16" s="18">
        <v>0</v>
      </c>
      <c r="E16" s="18"/>
    </row>
    <row r="17" spans="1:5" ht="24" customHeight="1">
      <c r="A17" s="72">
        <v>30112</v>
      </c>
      <c r="B17" s="73" t="s">
        <v>111</v>
      </c>
      <c r="C17" s="71">
        <f t="shared" si="0"/>
        <v>18946</v>
      </c>
      <c r="D17" s="18">
        <f>9473+3789+5684</f>
        <v>18946</v>
      </c>
      <c r="E17" s="18"/>
    </row>
    <row r="18" spans="1:5" ht="24" customHeight="1">
      <c r="A18" s="74">
        <v>30113</v>
      </c>
      <c r="B18" s="75" t="s">
        <v>79</v>
      </c>
      <c r="C18" s="71">
        <f t="shared" si="0"/>
        <v>245297</v>
      </c>
      <c r="D18" s="76">
        <v>245297</v>
      </c>
      <c r="E18" s="76"/>
    </row>
    <row r="19" spans="1:5" ht="24" customHeight="1">
      <c r="A19" s="72">
        <v>30114</v>
      </c>
      <c r="B19" s="73" t="s">
        <v>112</v>
      </c>
      <c r="C19" s="71">
        <f t="shared" si="0"/>
        <v>11550</v>
      </c>
      <c r="D19" s="18">
        <v>11550</v>
      </c>
      <c r="E19" s="18"/>
    </row>
    <row r="20" spans="1:5" ht="24" customHeight="1">
      <c r="A20" s="72">
        <v>30199</v>
      </c>
      <c r="B20" s="73" t="s">
        <v>113</v>
      </c>
      <c r="C20" s="71">
        <f t="shared" si="0"/>
        <v>1125280</v>
      </c>
      <c r="D20" s="18">
        <f>686400+38880+400000</f>
        <v>1125280</v>
      </c>
      <c r="E20" s="18"/>
    </row>
    <row r="21" spans="1:5" ht="24" customHeight="1">
      <c r="A21" s="69">
        <v>302</v>
      </c>
      <c r="B21" s="70" t="s">
        <v>114</v>
      </c>
      <c r="C21" s="71">
        <f>SUM(C22:C48)</f>
        <v>491092</v>
      </c>
      <c r="D21" s="71">
        <f>SUM(D22:D48)</f>
        <v>0</v>
      </c>
      <c r="E21" s="71">
        <f>SUM(E22:E48)</f>
        <v>491092</v>
      </c>
    </row>
    <row r="22" spans="1:5" ht="24" customHeight="1">
      <c r="A22" s="72">
        <v>30201</v>
      </c>
      <c r="B22" s="73" t="s">
        <v>115</v>
      </c>
      <c r="C22" s="71">
        <f>D22+E22</f>
        <v>86000</v>
      </c>
      <c r="D22" s="18">
        <v>0</v>
      </c>
      <c r="E22" s="18">
        <v>86000</v>
      </c>
    </row>
    <row r="23" spans="1:5" ht="24" customHeight="1">
      <c r="A23" s="72">
        <v>30202</v>
      </c>
      <c r="B23" s="73" t="s">
        <v>116</v>
      </c>
      <c r="C23" s="71">
        <f aca="true" t="shared" si="1" ref="C23:C48">D23+E23</f>
        <v>0</v>
      </c>
      <c r="D23" s="18">
        <v>0</v>
      </c>
      <c r="E23" s="18">
        <v>0</v>
      </c>
    </row>
    <row r="24" spans="1:5" ht="24" customHeight="1">
      <c r="A24" s="72">
        <v>30203</v>
      </c>
      <c r="B24" s="73" t="s">
        <v>117</v>
      </c>
      <c r="C24" s="71">
        <f t="shared" si="1"/>
        <v>0</v>
      </c>
      <c r="D24" s="18">
        <v>0</v>
      </c>
      <c r="E24" s="18">
        <v>0</v>
      </c>
    </row>
    <row r="25" spans="1:5" ht="24" customHeight="1">
      <c r="A25" s="72">
        <v>30204</v>
      </c>
      <c r="B25" s="73" t="s">
        <v>118</v>
      </c>
      <c r="C25" s="71">
        <f t="shared" si="1"/>
        <v>0</v>
      </c>
      <c r="D25" s="18">
        <v>0</v>
      </c>
      <c r="E25" s="18">
        <v>0</v>
      </c>
    </row>
    <row r="26" spans="1:5" ht="24" customHeight="1">
      <c r="A26" s="72">
        <v>30205</v>
      </c>
      <c r="B26" s="73" t="s">
        <v>119</v>
      </c>
      <c r="C26" s="71">
        <f t="shared" si="1"/>
        <v>20000</v>
      </c>
      <c r="D26" s="18">
        <v>0</v>
      </c>
      <c r="E26" s="18">
        <v>20000</v>
      </c>
    </row>
    <row r="27" spans="1:5" ht="24" customHeight="1">
      <c r="A27" s="72">
        <v>30206</v>
      </c>
      <c r="B27" s="73" t="s">
        <v>120</v>
      </c>
      <c r="C27" s="71">
        <f t="shared" si="1"/>
        <v>25000</v>
      </c>
      <c r="D27" s="18">
        <v>0</v>
      </c>
      <c r="E27" s="18">
        <v>25000</v>
      </c>
    </row>
    <row r="28" spans="1:5" ht="24" customHeight="1">
      <c r="A28" s="72">
        <v>30207</v>
      </c>
      <c r="B28" s="73" t="s">
        <v>121</v>
      </c>
      <c r="C28" s="71">
        <f t="shared" si="1"/>
        <v>30000</v>
      </c>
      <c r="D28" s="18">
        <v>0</v>
      </c>
      <c r="E28" s="18">
        <v>30000</v>
      </c>
    </row>
    <row r="29" spans="1:5" ht="24" customHeight="1">
      <c r="A29" s="72">
        <v>30208</v>
      </c>
      <c r="B29" s="73" t="s">
        <v>122</v>
      </c>
      <c r="C29" s="71">
        <f t="shared" si="1"/>
        <v>110000</v>
      </c>
      <c r="D29" s="18">
        <v>0</v>
      </c>
      <c r="E29" s="18">
        <v>110000</v>
      </c>
    </row>
    <row r="30" spans="1:5" ht="24" customHeight="1">
      <c r="A30" s="72">
        <v>30209</v>
      </c>
      <c r="B30" s="73" t="s">
        <v>123</v>
      </c>
      <c r="C30" s="71">
        <f t="shared" si="1"/>
        <v>0</v>
      </c>
      <c r="D30" s="18">
        <v>0</v>
      </c>
      <c r="E30" s="18">
        <v>0</v>
      </c>
    </row>
    <row r="31" spans="1:5" ht="24" customHeight="1">
      <c r="A31" s="72">
        <v>30211</v>
      </c>
      <c r="B31" s="77" t="s">
        <v>124</v>
      </c>
      <c r="C31" s="71">
        <f t="shared" si="1"/>
        <v>0</v>
      </c>
      <c r="D31" s="78">
        <v>0</v>
      </c>
      <c r="E31" s="78">
        <v>0</v>
      </c>
    </row>
    <row r="32" spans="1:5" ht="24" customHeight="1">
      <c r="A32" s="79">
        <v>30212</v>
      </c>
      <c r="B32" s="80" t="s">
        <v>125</v>
      </c>
      <c r="C32" s="71">
        <f t="shared" si="1"/>
        <v>0</v>
      </c>
      <c r="D32" s="81">
        <v>0</v>
      </c>
      <c r="E32" s="81">
        <v>0</v>
      </c>
    </row>
    <row r="33" spans="1:5" ht="24" customHeight="1">
      <c r="A33" s="82">
        <v>30213</v>
      </c>
      <c r="B33" s="80" t="s">
        <v>126</v>
      </c>
      <c r="C33" s="71">
        <f t="shared" si="1"/>
        <v>80000</v>
      </c>
      <c r="D33" s="81">
        <v>0</v>
      </c>
      <c r="E33" s="81">
        <v>80000</v>
      </c>
    </row>
    <row r="34" spans="1:5" ht="24" customHeight="1">
      <c r="A34" s="82">
        <v>30214</v>
      </c>
      <c r="B34" s="80" t="s">
        <v>127</v>
      </c>
      <c r="C34" s="71">
        <f t="shared" si="1"/>
        <v>0</v>
      </c>
      <c r="D34" s="81">
        <v>0</v>
      </c>
      <c r="E34" s="81">
        <v>0</v>
      </c>
    </row>
    <row r="35" spans="1:5" ht="24" customHeight="1">
      <c r="A35" s="83">
        <v>30215</v>
      </c>
      <c r="B35" s="84" t="s">
        <v>128</v>
      </c>
      <c r="C35" s="71">
        <f t="shared" si="1"/>
        <v>0</v>
      </c>
      <c r="D35" s="81">
        <v>0</v>
      </c>
      <c r="E35" s="81">
        <v>0</v>
      </c>
    </row>
    <row r="36" spans="1:5" ht="24" customHeight="1">
      <c r="A36" s="83">
        <v>30216</v>
      </c>
      <c r="B36" s="80" t="s">
        <v>129</v>
      </c>
      <c r="C36" s="71">
        <f t="shared" si="1"/>
        <v>0</v>
      </c>
      <c r="D36" s="81">
        <v>0</v>
      </c>
      <c r="E36" s="81">
        <v>0</v>
      </c>
    </row>
    <row r="37" spans="1:5" ht="24" customHeight="1">
      <c r="A37" s="83">
        <v>30217</v>
      </c>
      <c r="B37" s="80" t="s">
        <v>130</v>
      </c>
      <c r="C37" s="71">
        <f t="shared" si="1"/>
        <v>0</v>
      </c>
      <c r="D37" s="81">
        <v>0</v>
      </c>
      <c r="E37" s="81">
        <v>0</v>
      </c>
    </row>
    <row r="38" spans="1:5" ht="24" customHeight="1">
      <c r="A38" s="83">
        <v>30218</v>
      </c>
      <c r="B38" s="80" t="s">
        <v>131</v>
      </c>
      <c r="C38" s="71">
        <f t="shared" si="1"/>
        <v>0</v>
      </c>
      <c r="D38" s="81">
        <v>0</v>
      </c>
      <c r="E38" s="81">
        <v>0</v>
      </c>
    </row>
    <row r="39" spans="1:5" ht="24" customHeight="1">
      <c r="A39" s="83">
        <v>30224</v>
      </c>
      <c r="B39" s="80" t="s">
        <v>132</v>
      </c>
      <c r="C39" s="71">
        <f t="shared" si="1"/>
        <v>0</v>
      </c>
      <c r="D39" s="81">
        <v>0</v>
      </c>
      <c r="E39" s="81">
        <v>0</v>
      </c>
    </row>
    <row r="40" spans="1:5" ht="24" customHeight="1">
      <c r="A40" s="83">
        <v>30225</v>
      </c>
      <c r="B40" s="80" t="s">
        <v>133</v>
      </c>
      <c r="C40" s="71">
        <f t="shared" si="1"/>
        <v>0</v>
      </c>
      <c r="D40" s="81">
        <v>0</v>
      </c>
      <c r="E40" s="81">
        <v>0</v>
      </c>
    </row>
    <row r="41" spans="1:5" ht="24" customHeight="1">
      <c r="A41" s="83">
        <v>30226</v>
      </c>
      <c r="B41" s="80" t="s">
        <v>134</v>
      </c>
      <c r="C41" s="71">
        <f t="shared" si="1"/>
        <v>0</v>
      </c>
      <c r="D41" s="81">
        <v>0</v>
      </c>
      <c r="E41" s="81">
        <v>0</v>
      </c>
    </row>
    <row r="42" spans="1:5" ht="24" customHeight="1">
      <c r="A42" s="83">
        <v>30227</v>
      </c>
      <c r="B42" s="80" t="s">
        <v>135</v>
      </c>
      <c r="C42" s="71">
        <f t="shared" si="1"/>
        <v>0</v>
      </c>
      <c r="D42" s="81">
        <v>0</v>
      </c>
      <c r="E42" s="81">
        <v>0</v>
      </c>
    </row>
    <row r="43" spans="1:5" ht="24" customHeight="1">
      <c r="A43" s="83">
        <v>30228</v>
      </c>
      <c r="B43" s="80" t="s">
        <v>136</v>
      </c>
      <c r="C43" s="71">
        <f t="shared" si="1"/>
        <v>37892</v>
      </c>
      <c r="D43" s="81">
        <v>0</v>
      </c>
      <c r="E43" s="81">
        <v>37892</v>
      </c>
    </row>
    <row r="44" spans="1:5" ht="24" customHeight="1">
      <c r="A44" s="83">
        <v>30229</v>
      </c>
      <c r="B44" s="80" t="s">
        <v>137</v>
      </c>
      <c r="C44" s="71">
        <f t="shared" si="1"/>
        <v>0</v>
      </c>
      <c r="D44" s="81">
        <v>0</v>
      </c>
      <c r="E44" s="81">
        <v>0</v>
      </c>
    </row>
    <row r="45" spans="1:5" ht="24" customHeight="1">
      <c r="A45" s="83">
        <v>30231</v>
      </c>
      <c r="B45" s="80" t="s">
        <v>138</v>
      </c>
      <c r="C45" s="71">
        <f t="shared" si="1"/>
        <v>0</v>
      </c>
      <c r="D45" s="81">
        <v>0</v>
      </c>
      <c r="E45" s="81">
        <v>0</v>
      </c>
    </row>
    <row r="46" spans="1:5" ht="24" customHeight="1">
      <c r="A46" s="83">
        <v>30239</v>
      </c>
      <c r="B46" s="80" t="s">
        <v>139</v>
      </c>
      <c r="C46" s="71">
        <f t="shared" si="1"/>
        <v>35000</v>
      </c>
      <c r="D46" s="81">
        <v>0</v>
      </c>
      <c r="E46" s="81">
        <v>35000</v>
      </c>
    </row>
    <row r="47" spans="1:5" ht="24" customHeight="1">
      <c r="A47" s="83">
        <v>30240</v>
      </c>
      <c r="B47" s="80" t="s">
        <v>140</v>
      </c>
      <c r="C47" s="71">
        <f t="shared" si="1"/>
        <v>0</v>
      </c>
      <c r="D47" s="81">
        <v>0</v>
      </c>
      <c r="E47" s="81">
        <v>0</v>
      </c>
    </row>
    <row r="48" spans="1:5" ht="24" customHeight="1">
      <c r="A48" s="83">
        <v>30299</v>
      </c>
      <c r="B48" s="80" t="s">
        <v>141</v>
      </c>
      <c r="C48" s="71">
        <f t="shared" si="1"/>
        <v>67200</v>
      </c>
      <c r="D48" s="81">
        <v>0</v>
      </c>
      <c r="E48" s="81">
        <v>67200</v>
      </c>
    </row>
    <row r="49" spans="1:5" ht="24" customHeight="1">
      <c r="A49" s="85">
        <v>303</v>
      </c>
      <c r="B49" s="86" t="s">
        <v>142</v>
      </c>
      <c r="C49" s="81">
        <f>SUM(C50:C60)</f>
        <v>14052</v>
      </c>
      <c r="D49" s="81">
        <f>SUM(D50:D60)</f>
        <v>14052</v>
      </c>
      <c r="E49" s="81">
        <f>SUM(E50:E60)</f>
        <v>0</v>
      </c>
    </row>
    <row r="50" spans="1:5" ht="24" customHeight="1">
      <c r="A50" s="83">
        <v>30301</v>
      </c>
      <c r="B50" s="80" t="s">
        <v>143</v>
      </c>
      <c r="C50" s="81">
        <f>D50+E50</f>
        <v>0</v>
      </c>
      <c r="D50" s="81">
        <v>0</v>
      </c>
      <c r="E50" s="81">
        <v>0</v>
      </c>
    </row>
    <row r="51" spans="1:5" ht="24" customHeight="1">
      <c r="A51" s="83">
        <v>30302</v>
      </c>
      <c r="B51" s="80" t="s">
        <v>144</v>
      </c>
      <c r="C51" s="81">
        <f aca="true" t="shared" si="2" ref="C51:C60">D51+E51</f>
        <v>0</v>
      </c>
      <c r="D51" s="81">
        <v>0</v>
      </c>
      <c r="E51" s="81">
        <v>0</v>
      </c>
    </row>
    <row r="52" spans="1:5" ht="24" customHeight="1">
      <c r="A52" s="83">
        <v>30303</v>
      </c>
      <c r="B52" s="80" t="s">
        <v>145</v>
      </c>
      <c r="C52" s="81">
        <f t="shared" si="2"/>
        <v>0</v>
      </c>
      <c r="D52" s="81">
        <v>0</v>
      </c>
      <c r="E52" s="81">
        <v>0</v>
      </c>
    </row>
    <row r="53" spans="1:5" ht="24" customHeight="1">
      <c r="A53" s="83">
        <v>30304</v>
      </c>
      <c r="B53" s="80" t="s">
        <v>146</v>
      </c>
      <c r="C53" s="81">
        <f t="shared" si="2"/>
        <v>0</v>
      </c>
      <c r="D53" s="81">
        <v>0</v>
      </c>
      <c r="E53" s="81">
        <v>0</v>
      </c>
    </row>
    <row r="54" spans="1:5" ht="24" customHeight="1">
      <c r="A54" s="83">
        <v>30305</v>
      </c>
      <c r="B54" s="80" t="s">
        <v>147</v>
      </c>
      <c r="C54" s="81">
        <f t="shared" si="2"/>
        <v>6452</v>
      </c>
      <c r="D54" s="81">
        <v>6452</v>
      </c>
      <c r="E54" s="81">
        <v>0</v>
      </c>
    </row>
    <row r="55" spans="1:5" ht="24" customHeight="1">
      <c r="A55" s="83">
        <v>30306</v>
      </c>
      <c r="B55" s="80" t="s">
        <v>148</v>
      </c>
      <c r="C55" s="81">
        <f t="shared" si="2"/>
        <v>0</v>
      </c>
      <c r="D55" s="81">
        <v>0</v>
      </c>
      <c r="E55" s="81">
        <v>0</v>
      </c>
    </row>
    <row r="56" spans="1:5" ht="24" customHeight="1">
      <c r="A56" s="83">
        <v>30307</v>
      </c>
      <c r="B56" s="80" t="s">
        <v>149</v>
      </c>
      <c r="C56" s="81">
        <f t="shared" si="2"/>
        <v>0</v>
      </c>
      <c r="D56" s="81">
        <v>0</v>
      </c>
      <c r="E56" s="81">
        <v>0</v>
      </c>
    </row>
    <row r="57" spans="1:5" ht="24" customHeight="1">
      <c r="A57" s="83">
        <v>30308</v>
      </c>
      <c r="B57" s="80" t="s">
        <v>150</v>
      </c>
      <c r="C57" s="81">
        <f t="shared" si="2"/>
        <v>0</v>
      </c>
      <c r="D57" s="81">
        <v>0</v>
      </c>
      <c r="E57" s="81">
        <v>0</v>
      </c>
    </row>
    <row r="58" spans="1:5" ht="24" customHeight="1">
      <c r="A58" s="83">
        <v>30309</v>
      </c>
      <c r="B58" s="80" t="s">
        <v>151</v>
      </c>
      <c r="C58" s="81">
        <f t="shared" si="2"/>
        <v>0</v>
      </c>
      <c r="D58" s="81">
        <v>0</v>
      </c>
      <c r="E58" s="81">
        <v>0</v>
      </c>
    </row>
    <row r="59" spans="1:5" ht="24" customHeight="1">
      <c r="A59" s="83">
        <v>30310</v>
      </c>
      <c r="B59" s="80" t="s">
        <v>152</v>
      </c>
      <c r="C59" s="81">
        <f t="shared" si="2"/>
        <v>0</v>
      </c>
      <c r="D59" s="81">
        <v>0</v>
      </c>
      <c r="E59" s="81">
        <v>0</v>
      </c>
    </row>
    <row r="60" spans="1:5" ht="24" customHeight="1">
      <c r="A60" s="83">
        <v>30399</v>
      </c>
      <c r="B60" s="80" t="s">
        <v>153</v>
      </c>
      <c r="C60" s="81">
        <f t="shared" si="2"/>
        <v>7600</v>
      </c>
      <c r="D60" s="81">
        <v>7600</v>
      </c>
      <c r="E60" s="81">
        <v>0</v>
      </c>
    </row>
    <row r="61" spans="1:5" ht="24" customHeight="1">
      <c r="A61" s="85">
        <v>310</v>
      </c>
      <c r="B61" s="86" t="s">
        <v>154</v>
      </c>
      <c r="C61" s="81">
        <f>SUM(C62:C65)</f>
        <v>0</v>
      </c>
      <c r="D61" s="81">
        <f>SUM(D62:D65)</f>
        <v>0</v>
      </c>
      <c r="E61" s="81">
        <f>SUM(E62:E65)</f>
        <v>0</v>
      </c>
    </row>
    <row r="62" spans="1:5" ht="24" customHeight="1">
      <c r="A62" s="83">
        <v>31002</v>
      </c>
      <c r="B62" s="80" t="s">
        <v>155</v>
      </c>
      <c r="C62" s="81">
        <v>0</v>
      </c>
      <c r="D62" s="81">
        <v>0</v>
      </c>
      <c r="E62" s="81">
        <v>0</v>
      </c>
    </row>
    <row r="63" spans="1:5" ht="24" customHeight="1">
      <c r="A63" s="83">
        <v>31003</v>
      </c>
      <c r="B63" s="80" t="s">
        <v>156</v>
      </c>
      <c r="C63" s="81">
        <v>0</v>
      </c>
      <c r="D63" s="81">
        <v>0</v>
      </c>
      <c r="E63" s="81">
        <v>0</v>
      </c>
    </row>
    <row r="64" spans="1:5" ht="24" customHeight="1">
      <c r="A64" s="83">
        <v>31007</v>
      </c>
      <c r="B64" s="80" t="s">
        <v>157</v>
      </c>
      <c r="C64" s="81">
        <v>0</v>
      </c>
      <c r="D64" s="81">
        <v>0</v>
      </c>
      <c r="E64" s="81">
        <v>0</v>
      </c>
    </row>
    <row r="65" spans="1:5" ht="24" customHeight="1">
      <c r="A65" s="83">
        <v>31099</v>
      </c>
      <c r="B65" s="80" t="s">
        <v>158</v>
      </c>
      <c r="C65" s="81">
        <v>0</v>
      </c>
      <c r="D65" s="81">
        <v>0</v>
      </c>
      <c r="E65" s="81">
        <v>0</v>
      </c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39" bottom="0.35" header="0.3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T18" sqref="T18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178" t="s">
        <v>252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s="1" customFormat="1" ht="1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1" customFormat="1" ht="20.25" customHeight="1">
      <c r="A3" s="163" t="s">
        <v>159</v>
      </c>
      <c r="B3" s="163" t="s">
        <v>160</v>
      </c>
      <c r="C3" s="163"/>
      <c r="D3" s="163"/>
      <c r="E3" s="163"/>
      <c r="F3" s="163"/>
      <c r="G3" s="163"/>
      <c r="H3" s="163" t="s">
        <v>82</v>
      </c>
      <c r="I3" s="163"/>
      <c r="J3" s="163"/>
      <c r="K3" s="163"/>
      <c r="L3" s="163"/>
      <c r="M3" s="163"/>
      <c r="N3" s="163" t="s">
        <v>83</v>
      </c>
      <c r="O3" s="163"/>
      <c r="P3" s="163"/>
      <c r="Q3" s="163"/>
      <c r="R3" s="163"/>
      <c r="S3" s="163"/>
    </row>
    <row r="4" spans="1:19" s="1" customFormat="1" ht="21.75" customHeight="1">
      <c r="A4" s="163"/>
      <c r="B4" s="163" t="s">
        <v>62</v>
      </c>
      <c r="C4" s="163" t="s">
        <v>161</v>
      </c>
      <c r="D4" s="163" t="s">
        <v>162</v>
      </c>
      <c r="E4" s="163"/>
      <c r="F4" s="163"/>
      <c r="G4" s="163" t="s">
        <v>163</v>
      </c>
      <c r="H4" s="163" t="s">
        <v>62</v>
      </c>
      <c r="I4" s="163" t="s">
        <v>161</v>
      </c>
      <c r="J4" s="163" t="s">
        <v>162</v>
      </c>
      <c r="K4" s="163"/>
      <c r="L4" s="163"/>
      <c r="M4" s="163" t="s">
        <v>130</v>
      </c>
      <c r="N4" s="163" t="s">
        <v>62</v>
      </c>
      <c r="O4" s="163" t="s">
        <v>161</v>
      </c>
      <c r="P4" s="163" t="s">
        <v>162</v>
      </c>
      <c r="Q4" s="163"/>
      <c r="R4" s="163"/>
      <c r="S4" s="163" t="s">
        <v>130</v>
      </c>
    </row>
    <row r="5" spans="1:19" s="1" customFormat="1" ht="33.75" customHeight="1">
      <c r="A5" s="163"/>
      <c r="B5" s="164"/>
      <c r="C5" s="163"/>
      <c r="D5" s="45" t="s">
        <v>11</v>
      </c>
      <c r="E5" s="45" t="s">
        <v>164</v>
      </c>
      <c r="F5" s="45" t="s">
        <v>165</v>
      </c>
      <c r="G5" s="163"/>
      <c r="H5" s="164"/>
      <c r="I5" s="163"/>
      <c r="J5" s="45" t="s">
        <v>11</v>
      </c>
      <c r="K5" s="45" t="s">
        <v>166</v>
      </c>
      <c r="L5" s="45" t="s">
        <v>165</v>
      </c>
      <c r="M5" s="163"/>
      <c r="N5" s="164"/>
      <c r="O5" s="163"/>
      <c r="P5" s="45" t="s">
        <v>11</v>
      </c>
      <c r="Q5" s="45" t="s">
        <v>166</v>
      </c>
      <c r="R5" s="45" t="s">
        <v>165</v>
      </c>
      <c r="S5" s="163"/>
    </row>
    <row r="6" spans="1:19" s="1" customFormat="1" ht="20.25" customHeight="1">
      <c r="A6" s="59" t="s">
        <v>61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</row>
    <row r="7" spans="1:22" s="1" customFormat="1" ht="30" customHeight="1">
      <c r="A7" s="60" t="s">
        <v>167</v>
      </c>
      <c r="B7" s="61">
        <v>50000</v>
      </c>
      <c r="C7" s="61">
        <v>0</v>
      </c>
      <c r="D7" s="61">
        <v>50000</v>
      </c>
      <c r="E7" s="61">
        <v>0</v>
      </c>
      <c r="F7" s="61">
        <v>50000</v>
      </c>
      <c r="G7" s="61">
        <v>0</v>
      </c>
      <c r="H7" s="61">
        <v>50000</v>
      </c>
      <c r="I7" s="61">
        <v>0</v>
      </c>
      <c r="J7" s="61">
        <v>50000</v>
      </c>
      <c r="K7" s="61">
        <v>0</v>
      </c>
      <c r="L7" s="61">
        <v>50000</v>
      </c>
      <c r="M7" s="61">
        <v>0</v>
      </c>
      <c r="N7" s="64">
        <f>O7+P7+S7</f>
        <v>0</v>
      </c>
      <c r="O7" s="64">
        <v>0</v>
      </c>
      <c r="P7" s="64"/>
      <c r="Q7" s="64">
        <v>0</v>
      </c>
      <c r="R7" s="64"/>
      <c r="S7" s="64">
        <v>0</v>
      </c>
      <c r="T7" s="65"/>
      <c r="U7" s="65"/>
      <c r="V7" s="65"/>
    </row>
    <row r="8" spans="1:19" ht="24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4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24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24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24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24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24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24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24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24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24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heetProtection/>
  <mergeCells count="18">
    <mergeCell ref="O4:O5"/>
    <mergeCell ref="S4:S5"/>
    <mergeCell ref="C4:C5"/>
    <mergeCell ref="G4:G5"/>
    <mergeCell ref="H4:H5"/>
    <mergeCell ref="I4:I5"/>
    <mergeCell ref="M4:M5"/>
    <mergeCell ref="N4:N5"/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5" sqref="N15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179" t="s">
        <v>253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" customFormat="1" ht="14.25" customHeight="1">
      <c r="A2" s="166" t="s">
        <v>0</v>
      </c>
      <c r="B2" s="167"/>
      <c r="C2" s="167"/>
      <c r="D2" s="167"/>
      <c r="J2" s="54" t="s">
        <v>1</v>
      </c>
    </row>
    <row r="3" spans="1:10" s="1" customFormat="1" ht="25.5" customHeight="1">
      <c r="A3" s="168" t="s">
        <v>48</v>
      </c>
      <c r="B3" s="168"/>
      <c r="C3" s="168" t="s">
        <v>168</v>
      </c>
      <c r="D3" s="168" t="s">
        <v>83</v>
      </c>
      <c r="E3" s="168"/>
      <c r="F3" s="168"/>
      <c r="G3" s="168"/>
      <c r="H3" s="168"/>
      <c r="I3" s="168" t="s">
        <v>169</v>
      </c>
      <c r="J3" s="158"/>
    </row>
    <row r="4" spans="1:10" s="1" customFormat="1" ht="15" customHeight="1">
      <c r="A4" s="168" t="s">
        <v>170</v>
      </c>
      <c r="B4" s="168" t="s">
        <v>90</v>
      </c>
      <c r="C4" s="168"/>
      <c r="D4" s="168" t="s">
        <v>11</v>
      </c>
      <c r="E4" s="168" t="s">
        <v>85</v>
      </c>
      <c r="F4" s="168"/>
      <c r="G4" s="168"/>
      <c r="H4" s="168" t="s">
        <v>86</v>
      </c>
      <c r="I4" s="168" t="s">
        <v>87</v>
      </c>
      <c r="J4" s="158" t="s">
        <v>88</v>
      </c>
    </row>
    <row r="5" spans="1:10" s="1" customFormat="1" ht="23.25" customHeight="1">
      <c r="A5" s="168"/>
      <c r="B5" s="168"/>
      <c r="C5" s="168"/>
      <c r="D5" s="168"/>
      <c r="E5" s="7" t="s">
        <v>11</v>
      </c>
      <c r="F5" s="7" t="s">
        <v>171</v>
      </c>
      <c r="G5" s="7" t="s">
        <v>172</v>
      </c>
      <c r="H5" s="168"/>
      <c r="I5" s="168"/>
      <c r="J5" s="158"/>
    </row>
    <row r="6" spans="1:10" s="1" customFormat="1" ht="20.25" customHeight="1">
      <c r="A6" s="8" t="s">
        <v>61</v>
      </c>
      <c r="B6" s="8" t="s">
        <v>61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</row>
    <row r="7" spans="1:10" s="1" customFormat="1" ht="20.25" customHeight="1">
      <c r="A7" s="51"/>
      <c r="B7" s="51"/>
      <c r="C7" s="52"/>
      <c r="D7" s="52">
        <f>E7+H7</f>
        <v>0</v>
      </c>
      <c r="E7" s="52">
        <f>F7+G7</f>
        <v>0</v>
      </c>
      <c r="F7" s="52"/>
      <c r="G7" s="52"/>
      <c r="H7" s="52"/>
      <c r="I7" s="56">
        <f>D7-C7</f>
        <v>0</v>
      </c>
      <c r="J7" s="57">
        <v>0</v>
      </c>
    </row>
    <row r="8" spans="1:10" ht="24" customHeight="1">
      <c r="A8" s="53"/>
      <c r="B8" s="53"/>
      <c r="C8" s="18"/>
      <c r="D8" s="18"/>
      <c r="E8" s="18"/>
      <c r="F8" s="18"/>
      <c r="G8" s="18"/>
      <c r="H8" s="18"/>
      <c r="I8" s="18"/>
      <c r="J8" s="58"/>
    </row>
    <row r="9" spans="1:10" ht="24" customHeight="1">
      <c r="A9" s="53"/>
      <c r="B9" s="53"/>
      <c r="C9" s="18"/>
      <c r="D9" s="18"/>
      <c r="E9" s="18"/>
      <c r="F9" s="18"/>
      <c r="G9" s="18"/>
      <c r="H9" s="18"/>
      <c r="I9" s="18"/>
      <c r="J9" s="58"/>
    </row>
    <row r="10" spans="1:10" ht="24" customHeight="1">
      <c r="A10" s="53"/>
      <c r="B10" s="53"/>
      <c r="C10" s="18"/>
      <c r="D10" s="18"/>
      <c r="E10" s="18"/>
      <c r="F10" s="18"/>
      <c r="G10" s="18"/>
      <c r="H10" s="18"/>
      <c r="I10" s="18"/>
      <c r="J10" s="58"/>
    </row>
    <row r="11" spans="1:10" ht="24" customHeight="1">
      <c r="A11" s="53"/>
      <c r="B11" s="53"/>
      <c r="C11" s="18"/>
      <c r="D11" s="18"/>
      <c r="E11" s="18"/>
      <c r="F11" s="18"/>
      <c r="G11" s="18"/>
      <c r="H11" s="18"/>
      <c r="I11" s="18"/>
      <c r="J11" s="58"/>
    </row>
    <row r="12" spans="1:10" ht="24" customHeight="1">
      <c r="A12" s="53"/>
      <c r="B12" s="53"/>
      <c r="C12" s="18"/>
      <c r="D12" s="18"/>
      <c r="E12" s="18"/>
      <c r="F12" s="18"/>
      <c r="G12" s="18"/>
      <c r="H12" s="18"/>
      <c r="I12" s="18"/>
      <c r="J12" s="58"/>
    </row>
    <row r="13" spans="1:13" ht="24" customHeight="1">
      <c r="A13" s="53"/>
      <c r="B13" s="53"/>
      <c r="C13" s="18"/>
      <c r="D13" s="18"/>
      <c r="E13" s="18"/>
      <c r="F13" s="18"/>
      <c r="G13" s="18"/>
      <c r="H13" s="18"/>
      <c r="I13" s="18"/>
      <c r="J13" s="58"/>
      <c r="M13" t="s">
        <v>173</v>
      </c>
    </row>
    <row r="14" spans="1:10" ht="24" customHeight="1">
      <c r="A14" s="53"/>
      <c r="B14" s="53"/>
      <c r="C14" s="18"/>
      <c r="D14" s="18"/>
      <c r="E14" s="18"/>
      <c r="F14" s="18"/>
      <c r="G14" s="18"/>
      <c r="H14" s="18"/>
      <c r="I14" s="18"/>
      <c r="J14" s="58"/>
    </row>
    <row r="15" spans="1:10" ht="24" customHeight="1">
      <c r="A15" s="53"/>
      <c r="B15" s="53"/>
      <c r="C15" s="18"/>
      <c r="D15" s="18"/>
      <c r="E15" s="18"/>
      <c r="F15" s="18"/>
      <c r="G15" s="18"/>
      <c r="H15" s="18"/>
      <c r="I15" s="18"/>
      <c r="J15" s="58"/>
    </row>
    <row r="16" spans="1:10" ht="24" customHeight="1">
      <c r="A16" s="53"/>
      <c r="B16" s="53"/>
      <c r="C16" s="18"/>
      <c r="D16" s="18"/>
      <c r="E16" s="18"/>
      <c r="F16" s="18"/>
      <c r="G16" s="18"/>
      <c r="H16" s="18"/>
      <c r="I16" s="18"/>
      <c r="J16" s="58"/>
    </row>
    <row r="17" spans="1:10" ht="24" customHeight="1">
      <c r="A17" s="53"/>
      <c r="B17" s="53"/>
      <c r="C17" s="18"/>
      <c r="D17" s="18"/>
      <c r="E17" s="18"/>
      <c r="F17" s="18"/>
      <c r="G17" s="18"/>
      <c r="H17" s="18"/>
      <c r="I17" s="18"/>
      <c r="J17" s="58"/>
    </row>
    <row r="18" spans="1:10" ht="24" customHeight="1">
      <c r="A18" s="53"/>
      <c r="B18" s="53"/>
      <c r="C18" s="18"/>
      <c r="D18" s="18"/>
      <c r="E18" s="18"/>
      <c r="F18" s="18"/>
      <c r="G18" s="18"/>
      <c r="H18" s="18"/>
      <c r="I18" s="18"/>
      <c r="J18" s="58"/>
    </row>
    <row r="19" spans="1:10" ht="24" customHeight="1">
      <c r="A19" s="53"/>
      <c r="B19" s="53"/>
      <c r="C19" s="18"/>
      <c r="D19" s="18"/>
      <c r="E19" s="18"/>
      <c r="F19" s="18"/>
      <c r="G19" s="18"/>
      <c r="H19" s="18"/>
      <c r="I19" s="18"/>
      <c r="J19" s="58"/>
    </row>
    <row r="20" spans="1:10" ht="24" customHeight="1">
      <c r="A20" s="53"/>
      <c r="B20" s="53"/>
      <c r="C20" s="18"/>
      <c r="D20" s="18"/>
      <c r="E20" s="18"/>
      <c r="F20" s="18"/>
      <c r="G20" s="18"/>
      <c r="H20" s="18"/>
      <c r="I20" s="18"/>
      <c r="J20" s="58"/>
    </row>
  </sheetData>
  <sheetProtection/>
  <mergeCells count="13">
    <mergeCell ref="H4:H5"/>
    <mergeCell ref="I4:I5"/>
    <mergeCell ref="J4:J5"/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</mergeCells>
  <printOptions horizontalCentered="1"/>
  <pageMargins left="0.55" right="0.28" top="0.98" bottom="0.47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I20" sqref="I20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180" t="s">
        <v>254</v>
      </c>
      <c r="B1" s="169"/>
      <c r="C1" s="169"/>
      <c r="D1" s="169"/>
    </row>
    <row r="2" spans="1:4" s="1" customFormat="1" ht="18.75" customHeight="1">
      <c r="A2" s="170" t="s">
        <v>0</v>
      </c>
      <c r="B2" s="170"/>
      <c r="C2" s="37"/>
      <c r="D2" s="38" t="s">
        <v>1</v>
      </c>
    </row>
    <row r="3" spans="1:4" s="1" customFormat="1" ht="19.5" customHeight="1">
      <c r="A3" s="171" t="s">
        <v>174</v>
      </c>
      <c r="B3" s="171"/>
      <c r="C3" s="171" t="s">
        <v>175</v>
      </c>
      <c r="D3" s="171"/>
    </row>
    <row r="4" spans="1:4" s="1" customFormat="1" ht="15" customHeight="1">
      <c r="A4" s="39" t="s">
        <v>176</v>
      </c>
      <c r="B4" s="39" t="s">
        <v>5</v>
      </c>
      <c r="C4" s="39" t="s">
        <v>176</v>
      </c>
      <c r="D4" s="39" t="s">
        <v>5</v>
      </c>
    </row>
    <row r="5" spans="1:4" s="1" customFormat="1" ht="24" customHeight="1">
      <c r="A5" s="40" t="s">
        <v>177</v>
      </c>
      <c r="B5" s="41">
        <f>B6+B7</f>
        <v>4412544</v>
      </c>
      <c r="C5" s="40" t="s">
        <v>178</v>
      </c>
      <c r="D5" s="41">
        <f>D6+D7</f>
        <v>0</v>
      </c>
    </row>
    <row r="6" spans="1:4" s="1" customFormat="1" ht="24" customHeight="1">
      <c r="A6" s="40" t="s">
        <v>179</v>
      </c>
      <c r="B6" s="41">
        <v>4412544</v>
      </c>
      <c r="C6" s="42" t="s">
        <v>180</v>
      </c>
      <c r="D6" s="41"/>
    </row>
    <row r="7" spans="1:4" s="1" customFormat="1" ht="24" customHeight="1">
      <c r="A7" s="40" t="s">
        <v>181</v>
      </c>
      <c r="B7" s="41"/>
      <c r="C7" s="42" t="s">
        <v>182</v>
      </c>
      <c r="D7" s="41"/>
    </row>
    <row r="8" spans="1:4" s="1" customFormat="1" ht="24" customHeight="1">
      <c r="A8" s="40" t="s">
        <v>183</v>
      </c>
      <c r="B8" s="41">
        <f>B9+B10</f>
        <v>500000</v>
      </c>
      <c r="C8" s="40" t="s">
        <v>184</v>
      </c>
      <c r="D8" s="41">
        <f>D9+D10</f>
        <v>4912544</v>
      </c>
    </row>
    <row r="9" spans="1:4" s="1" customFormat="1" ht="24" customHeight="1">
      <c r="A9" s="40" t="s">
        <v>185</v>
      </c>
      <c r="B9" s="41"/>
      <c r="C9" s="42" t="s">
        <v>180</v>
      </c>
      <c r="D9" s="41">
        <v>4912544</v>
      </c>
    </row>
    <row r="10" spans="1:4" s="1" customFormat="1" ht="24" customHeight="1">
      <c r="A10" s="40" t="s">
        <v>186</v>
      </c>
      <c r="B10" s="41">
        <v>500000</v>
      </c>
      <c r="C10" s="42" t="s">
        <v>182</v>
      </c>
      <c r="D10" s="41"/>
    </row>
    <row r="11" spans="1:4" s="1" customFormat="1" ht="24" customHeight="1">
      <c r="A11" s="40" t="s">
        <v>187</v>
      </c>
      <c r="B11" s="41"/>
      <c r="C11" s="40" t="s">
        <v>188</v>
      </c>
      <c r="D11" s="41"/>
    </row>
    <row r="12" spans="1:4" s="1" customFormat="1" ht="24" customHeight="1">
      <c r="A12" s="40" t="s">
        <v>189</v>
      </c>
      <c r="B12" s="41"/>
      <c r="C12" s="40" t="s">
        <v>190</v>
      </c>
      <c r="D12" s="40"/>
    </row>
    <row r="13" spans="1:4" s="1" customFormat="1" ht="24" customHeight="1">
      <c r="A13" s="40" t="s">
        <v>191</v>
      </c>
      <c r="B13" s="41"/>
      <c r="C13" s="40" t="s">
        <v>192</v>
      </c>
      <c r="D13" s="40"/>
    </row>
    <row r="14" spans="1:4" s="1" customFormat="1" ht="24" customHeight="1">
      <c r="A14" s="40" t="s">
        <v>193</v>
      </c>
      <c r="B14" s="41"/>
      <c r="C14" s="40" t="s">
        <v>194</v>
      </c>
      <c r="D14" s="40"/>
    </row>
    <row r="15" spans="1:4" s="1" customFormat="1" ht="24" customHeight="1">
      <c r="A15" s="40" t="s">
        <v>195</v>
      </c>
      <c r="B15" s="41"/>
      <c r="C15" s="40" t="s">
        <v>196</v>
      </c>
      <c r="D15" s="40"/>
    </row>
    <row r="16" spans="1:4" s="1" customFormat="1" ht="24" customHeight="1">
      <c r="A16" s="40" t="s">
        <v>197</v>
      </c>
      <c r="B16" s="41"/>
      <c r="C16" s="40" t="s">
        <v>198</v>
      </c>
      <c r="D16" s="40"/>
    </row>
    <row r="17" spans="1:4" s="1" customFormat="1" ht="24" customHeight="1">
      <c r="A17" s="40" t="s">
        <v>199</v>
      </c>
      <c r="B17" s="41"/>
      <c r="C17" s="40"/>
      <c r="D17" s="40"/>
    </row>
    <row r="18" spans="1:4" s="1" customFormat="1" ht="24" customHeight="1">
      <c r="A18" s="42"/>
      <c r="B18" s="41"/>
      <c r="C18" s="40"/>
      <c r="D18" s="40"/>
    </row>
    <row r="19" spans="1:4" s="1" customFormat="1" ht="24" customHeight="1">
      <c r="A19" s="43" t="s">
        <v>200</v>
      </c>
      <c r="B19" s="44">
        <f>B5+B8+B11+B12+B13+B14+B15+B16+B17</f>
        <v>4912544</v>
      </c>
      <c r="C19" s="43" t="s">
        <v>201</v>
      </c>
      <c r="D19" s="44">
        <f>D5+D8+D11+D12+D13+D14+D15+D16</f>
        <v>4912544</v>
      </c>
    </row>
    <row r="20" spans="1:4" s="1" customFormat="1" ht="24" customHeight="1">
      <c r="A20" s="45"/>
      <c r="B20" s="46"/>
      <c r="C20" s="45"/>
      <c r="D20" s="46"/>
    </row>
    <row r="21" spans="1:4" s="1" customFormat="1" ht="24" customHeight="1">
      <c r="A21" s="40" t="s">
        <v>202</v>
      </c>
      <c r="B21" s="41">
        <f>B22+B25</f>
        <v>0</v>
      </c>
      <c r="C21" s="40" t="s">
        <v>203</v>
      </c>
      <c r="D21" s="41">
        <f>D22+D25+D28+D31+D34+D35</f>
        <v>0</v>
      </c>
    </row>
    <row r="22" spans="1:4" s="1" customFormat="1" ht="24" customHeight="1">
      <c r="A22" s="40" t="s">
        <v>204</v>
      </c>
      <c r="B22" s="41">
        <f>B23+B24</f>
        <v>0</v>
      </c>
      <c r="C22" s="40" t="s">
        <v>204</v>
      </c>
      <c r="D22" s="47">
        <f>D23+D24</f>
        <v>0</v>
      </c>
    </row>
    <row r="23" spans="1:4" s="1" customFormat="1" ht="24" customHeight="1">
      <c r="A23" s="40" t="s">
        <v>205</v>
      </c>
      <c r="B23" s="41"/>
      <c r="C23" s="40" t="s">
        <v>205</v>
      </c>
      <c r="D23" s="47"/>
    </row>
    <row r="24" spans="1:4" s="1" customFormat="1" ht="24" customHeight="1">
      <c r="A24" s="40" t="s">
        <v>206</v>
      </c>
      <c r="B24" s="41"/>
      <c r="C24" s="40" t="s">
        <v>206</v>
      </c>
      <c r="D24" s="47"/>
    </row>
    <row r="25" spans="1:4" s="1" customFormat="1" ht="24" customHeight="1">
      <c r="A25" s="40" t="s">
        <v>207</v>
      </c>
      <c r="B25" s="41">
        <f>B26+B27</f>
        <v>0</v>
      </c>
      <c r="C25" s="40" t="s">
        <v>208</v>
      </c>
      <c r="D25" s="47">
        <f>D26+D27</f>
        <v>0</v>
      </c>
    </row>
    <row r="26" spans="1:4" s="1" customFormat="1" ht="24" customHeight="1">
      <c r="A26" s="40" t="s">
        <v>209</v>
      </c>
      <c r="B26" s="41"/>
      <c r="C26" s="40" t="s">
        <v>205</v>
      </c>
      <c r="D26" s="47"/>
    </row>
    <row r="27" spans="1:4" s="1" customFormat="1" ht="24" customHeight="1">
      <c r="A27" s="40" t="s">
        <v>210</v>
      </c>
      <c r="B27" s="41"/>
      <c r="C27" s="40" t="s">
        <v>206</v>
      </c>
      <c r="D27" s="47"/>
    </row>
    <row r="28" spans="1:4" s="1" customFormat="1" ht="24" customHeight="1">
      <c r="A28" s="40" t="s">
        <v>211</v>
      </c>
      <c r="B28" s="41">
        <f>B29+B32+B35+B36</f>
        <v>0</v>
      </c>
      <c r="C28" s="40" t="s">
        <v>212</v>
      </c>
      <c r="D28" s="47">
        <f>D29+D30</f>
        <v>0</v>
      </c>
    </row>
    <row r="29" spans="1:4" s="1" customFormat="1" ht="24" customHeight="1">
      <c r="A29" s="40" t="s">
        <v>213</v>
      </c>
      <c r="B29" s="41">
        <f>B30+B31</f>
        <v>0</v>
      </c>
      <c r="C29" s="40" t="s">
        <v>209</v>
      </c>
      <c r="D29" s="47"/>
    </row>
    <row r="30" spans="1:4" s="1" customFormat="1" ht="24" customHeight="1">
      <c r="A30" s="40" t="s">
        <v>205</v>
      </c>
      <c r="B30" s="41"/>
      <c r="C30" s="40" t="s">
        <v>210</v>
      </c>
      <c r="D30" s="47"/>
    </row>
    <row r="31" spans="1:4" s="1" customFormat="1" ht="24" customHeight="1">
      <c r="A31" s="40" t="s">
        <v>206</v>
      </c>
      <c r="B31" s="41"/>
      <c r="C31" s="40" t="s">
        <v>214</v>
      </c>
      <c r="D31" s="47">
        <f>D32+D33</f>
        <v>0</v>
      </c>
    </row>
    <row r="32" spans="1:4" s="1" customFormat="1" ht="24" customHeight="1">
      <c r="A32" s="40" t="s">
        <v>215</v>
      </c>
      <c r="B32" s="41">
        <f>B33+B34</f>
        <v>0</v>
      </c>
      <c r="C32" s="40" t="s">
        <v>209</v>
      </c>
      <c r="D32" s="47"/>
    </row>
    <row r="33" spans="1:4" s="1" customFormat="1" ht="24" customHeight="1">
      <c r="A33" s="40" t="s">
        <v>209</v>
      </c>
      <c r="B33" s="41"/>
      <c r="C33" s="40" t="s">
        <v>210</v>
      </c>
      <c r="D33" s="47"/>
    </row>
    <row r="34" spans="1:4" s="1" customFormat="1" ht="24" customHeight="1">
      <c r="A34" s="40" t="s">
        <v>210</v>
      </c>
      <c r="B34" s="41"/>
      <c r="C34" s="40" t="s">
        <v>216</v>
      </c>
      <c r="D34" s="47"/>
    </row>
    <row r="35" spans="1:4" s="1" customFormat="1" ht="24" customHeight="1">
      <c r="A35" s="40" t="s">
        <v>217</v>
      </c>
      <c r="B35" s="41"/>
      <c r="C35" s="40" t="s">
        <v>218</v>
      </c>
      <c r="D35" s="47"/>
    </row>
    <row r="36" spans="1:4" s="1" customFormat="1" ht="24" customHeight="1">
      <c r="A36" s="40" t="s">
        <v>219</v>
      </c>
      <c r="B36" s="41"/>
      <c r="C36" s="42"/>
      <c r="D36" s="47"/>
    </row>
    <row r="37" spans="1:4" s="1" customFormat="1" ht="24" customHeight="1">
      <c r="A37" s="40"/>
      <c r="B37" s="41"/>
      <c r="C37" s="40"/>
      <c r="D37" s="47"/>
    </row>
    <row r="38" spans="1:4" s="1" customFormat="1" ht="24" customHeight="1">
      <c r="A38" s="48" t="s">
        <v>220</v>
      </c>
      <c r="B38" s="49">
        <f>B19+B21+B28</f>
        <v>4912544</v>
      </c>
      <c r="C38" s="48" t="s">
        <v>221</v>
      </c>
      <c r="D38" s="50">
        <f>D19+D21</f>
        <v>4912544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V4" sqref="V4"/>
    </sheetView>
  </sheetViews>
  <sheetFormatPr defaultColWidth="9.140625" defaultRowHeight="12.75" customHeight="1"/>
  <cols>
    <col min="1" max="1" width="8.00390625" style="1" customWidth="1"/>
    <col min="2" max="2" width="16.00390625" style="1" customWidth="1"/>
    <col min="3" max="3" width="11.8515625" style="1" customWidth="1"/>
    <col min="4" max="4" width="12.140625" style="1" customWidth="1"/>
    <col min="5" max="5" width="13.00390625" style="1" customWidth="1"/>
    <col min="6" max="6" width="7.00390625" style="1" customWidth="1"/>
    <col min="7" max="7" width="9.7109375" style="1" customWidth="1"/>
    <col min="8" max="8" width="8.140625" style="1" customWidth="1"/>
    <col min="9" max="13" width="5.00390625" style="1" customWidth="1"/>
    <col min="14" max="14" width="4.00390625" style="1" customWidth="1"/>
    <col min="15" max="15" width="6.00390625" style="1" customWidth="1"/>
    <col min="16" max="16" width="6.140625" style="1" customWidth="1"/>
    <col min="17" max="17" width="6.8515625" style="1" customWidth="1"/>
    <col min="18" max="18" width="7.28125" style="1" customWidth="1"/>
    <col min="19" max="19" width="9.140625" style="1" customWidth="1"/>
  </cols>
  <sheetData>
    <row r="1" spans="1:18" s="1" customFormat="1" ht="31.5" customHeight="1">
      <c r="A1" s="181" t="s">
        <v>255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26" customFormat="1" ht="21" customHeight="1">
      <c r="A2" s="173" t="s">
        <v>222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1" customFormat="1" ht="27" customHeight="1">
      <c r="A3" s="154" t="s">
        <v>48</v>
      </c>
      <c r="B3" s="154"/>
      <c r="C3" s="154" t="s">
        <v>62</v>
      </c>
      <c r="D3" s="154" t="s">
        <v>223</v>
      </c>
      <c r="E3" s="154"/>
      <c r="F3" s="154"/>
      <c r="G3" s="154" t="s">
        <v>224</v>
      </c>
      <c r="H3" s="154"/>
      <c r="I3" s="154" t="s">
        <v>225</v>
      </c>
      <c r="J3" s="154" t="s">
        <v>226</v>
      </c>
      <c r="K3" s="154" t="s">
        <v>227</v>
      </c>
      <c r="L3" s="154" t="s">
        <v>228</v>
      </c>
      <c r="M3" s="154" t="s">
        <v>229</v>
      </c>
      <c r="N3" s="154" t="s">
        <v>230</v>
      </c>
      <c r="O3" s="154"/>
      <c r="P3" s="154"/>
      <c r="Q3" s="154" t="s">
        <v>231</v>
      </c>
      <c r="R3" s="154" t="s">
        <v>232</v>
      </c>
    </row>
    <row r="4" spans="1:18" s="1" customFormat="1" ht="54" customHeight="1">
      <c r="A4" s="28" t="s">
        <v>89</v>
      </c>
      <c r="B4" s="28" t="s">
        <v>90</v>
      </c>
      <c r="C4" s="154"/>
      <c r="D4" s="28" t="s">
        <v>11</v>
      </c>
      <c r="E4" s="28" t="s">
        <v>233</v>
      </c>
      <c r="F4" s="28" t="s">
        <v>234</v>
      </c>
      <c r="G4" s="28" t="s">
        <v>235</v>
      </c>
      <c r="H4" s="28" t="s">
        <v>236</v>
      </c>
      <c r="I4" s="154"/>
      <c r="J4" s="154"/>
      <c r="K4" s="154"/>
      <c r="L4" s="154"/>
      <c r="M4" s="154"/>
      <c r="N4" s="28" t="s">
        <v>237</v>
      </c>
      <c r="O4" s="28" t="s">
        <v>238</v>
      </c>
      <c r="P4" s="28" t="s">
        <v>239</v>
      </c>
      <c r="Q4" s="154"/>
      <c r="R4" s="154"/>
    </row>
    <row r="5" spans="1:18" s="27" customFormat="1" ht="15.75" customHeight="1">
      <c r="A5" s="29" t="s">
        <v>61</v>
      </c>
      <c r="B5" s="29" t="s">
        <v>61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/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</row>
    <row r="6" spans="1:18" s="1" customFormat="1" ht="21" customHeight="1">
      <c r="A6" s="30"/>
      <c r="B6" s="30"/>
      <c r="C6" s="30">
        <f>C7+C15+C21</f>
        <v>4912544</v>
      </c>
      <c r="D6" s="30">
        <f>D7+D15+D21</f>
        <v>4412544</v>
      </c>
      <c r="E6" s="30">
        <f>E9+E10+E12+E13+E14+E17+E19+E20+E23+E24</f>
        <v>4412544</v>
      </c>
      <c r="F6" s="30"/>
      <c r="G6" s="30">
        <f>G17</f>
        <v>500000</v>
      </c>
      <c r="H6" s="30">
        <f>H17</f>
        <v>500000</v>
      </c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4" customFormat="1" ht="24" customHeight="1">
      <c r="A7" s="31">
        <v>208</v>
      </c>
      <c r="B7" s="32" t="s">
        <v>63</v>
      </c>
      <c r="C7" s="33">
        <f>C8+C11</f>
        <v>399071</v>
      </c>
      <c r="D7" s="33">
        <f>D8+D11</f>
        <v>399071</v>
      </c>
      <c r="E7" s="33">
        <f>E8+E11</f>
        <v>399071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s="4" customFormat="1" ht="24" customHeight="1">
      <c r="A8" s="34">
        <v>20805</v>
      </c>
      <c r="B8" s="32" t="s">
        <v>64</v>
      </c>
      <c r="C8" s="33">
        <f>C9+C10</f>
        <v>380125</v>
      </c>
      <c r="D8" s="33">
        <f>D9+D10</f>
        <v>380125</v>
      </c>
      <c r="E8" s="33">
        <f>E9+E10</f>
        <v>380125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4" customHeight="1">
      <c r="A9" s="35">
        <v>2080505</v>
      </c>
      <c r="B9" s="16" t="s">
        <v>65</v>
      </c>
      <c r="C9" s="17">
        <v>378925</v>
      </c>
      <c r="D9" s="17">
        <v>378925</v>
      </c>
      <c r="E9" s="17">
        <v>378925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4" customHeight="1">
      <c r="A10" s="35">
        <v>2080599</v>
      </c>
      <c r="B10" s="16" t="s">
        <v>66</v>
      </c>
      <c r="C10" s="17">
        <v>1200</v>
      </c>
      <c r="D10" s="17">
        <v>1200</v>
      </c>
      <c r="E10" s="17">
        <v>1200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" customHeight="1">
      <c r="A11" s="36">
        <v>20827</v>
      </c>
      <c r="B11" s="20" t="s">
        <v>67</v>
      </c>
      <c r="C11" s="21">
        <f>C12+C13+C14</f>
        <v>18946</v>
      </c>
      <c r="D11" s="21">
        <f>D12+D13+D14</f>
        <v>18946</v>
      </c>
      <c r="E11" s="21">
        <f>E12+E13+E14</f>
        <v>18946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" customHeight="1">
      <c r="A12" s="35">
        <v>2082701</v>
      </c>
      <c r="B12" s="16" t="s">
        <v>68</v>
      </c>
      <c r="C12" s="17">
        <v>9473</v>
      </c>
      <c r="D12" s="17">
        <v>9473</v>
      </c>
      <c r="E12" s="17">
        <v>9473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" customHeight="1">
      <c r="A13" s="35">
        <v>2082702</v>
      </c>
      <c r="B13" s="16" t="s">
        <v>69</v>
      </c>
      <c r="C13" s="17">
        <v>3789</v>
      </c>
      <c r="D13" s="17">
        <v>3789</v>
      </c>
      <c r="E13" s="17">
        <v>3789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" customHeight="1">
      <c r="A14" s="35">
        <v>2082703</v>
      </c>
      <c r="B14" s="16" t="s">
        <v>70</v>
      </c>
      <c r="C14" s="17">
        <v>5684</v>
      </c>
      <c r="D14" s="17">
        <v>5684</v>
      </c>
      <c r="E14" s="17">
        <v>5684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" customHeight="1">
      <c r="A15" s="36">
        <v>210</v>
      </c>
      <c r="B15" s="20" t="s">
        <v>71</v>
      </c>
      <c r="C15" s="21">
        <f>C16+C18</f>
        <v>4119985</v>
      </c>
      <c r="D15" s="21">
        <f>D16+D18</f>
        <v>3619985</v>
      </c>
      <c r="E15" s="21">
        <f>E16+E18</f>
        <v>3619985</v>
      </c>
      <c r="F15" s="22"/>
      <c r="G15" s="22">
        <f>G16</f>
        <v>500000</v>
      </c>
      <c r="H15" s="22">
        <f>H16</f>
        <v>500000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1" customHeight="1">
      <c r="A16" s="36">
        <v>21003</v>
      </c>
      <c r="B16" s="20" t="s">
        <v>72</v>
      </c>
      <c r="C16" s="21">
        <f aca="true" t="shared" si="0" ref="C16:H16">C17</f>
        <v>3956865</v>
      </c>
      <c r="D16" s="21">
        <f t="shared" si="0"/>
        <v>3456865</v>
      </c>
      <c r="E16" s="21">
        <f t="shared" si="0"/>
        <v>3456865</v>
      </c>
      <c r="F16" s="22"/>
      <c r="G16" s="22">
        <f t="shared" si="0"/>
        <v>500000</v>
      </c>
      <c r="H16" s="22">
        <f t="shared" si="0"/>
        <v>500000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1" customHeight="1">
      <c r="A17" s="35">
        <v>2100301</v>
      </c>
      <c r="B17" s="16" t="s">
        <v>73</v>
      </c>
      <c r="C17" s="18">
        <f>D17+H17</f>
        <v>3956865</v>
      </c>
      <c r="D17" s="18">
        <v>3456865</v>
      </c>
      <c r="E17" s="17">
        <v>3456865</v>
      </c>
      <c r="F17" s="18"/>
      <c r="G17" s="18">
        <v>500000</v>
      </c>
      <c r="H17" s="18">
        <v>500000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1" customHeight="1">
      <c r="A18" s="36">
        <v>21011</v>
      </c>
      <c r="B18" s="20" t="s">
        <v>74</v>
      </c>
      <c r="C18" s="21">
        <f>C19+C20</f>
        <v>163120</v>
      </c>
      <c r="D18" s="21">
        <f>D19+D20</f>
        <v>163120</v>
      </c>
      <c r="E18" s="21">
        <f>E19+E20</f>
        <v>163120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1" customHeight="1">
      <c r="A19" s="35">
        <v>2101102</v>
      </c>
      <c r="B19" s="16" t="s">
        <v>75</v>
      </c>
      <c r="C19" s="17">
        <v>151570</v>
      </c>
      <c r="D19" s="17">
        <v>151570</v>
      </c>
      <c r="E19" s="17">
        <v>151570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1" customHeight="1">
      <c r="A20" s="35">
        <v>2101199</v>
      </c>
      <c r="B20" s="16" t="s">
        <v>76</v>
      </c>
      <c r="C20" s="17">
        <v>11550</v>
      </c>
      <c r="D20" s="17">
        <v>11550</v>
      </c>
      <c r="E20" s="17">
        <v>11550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1" customHeight="1">
      <c r="A21" s="36">
        <v>221</v>
      </c>
      <c r="B21" s="20" t="s">
        <v>77</v>
      </c>
      <c r="C21" s="21">
        <f>C22</f>
        <v>393488</v>
      </c>
      <c r="D21" s="21">
        <f>D22</f>
        <v>393488</v>
      </c>
      <c r="E21" s="21">
        <f>E22</f>
        <v>393488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21" customHeight="1">
      <c r="A22" s="36">
        <v>22102</v>
      </c>
      <c r="B22" s="20" t="s">
        <v>78</v>
      </c>
      <c r="C22" s="21">
        <f>C23+C24</f>
        <v>393488</v>
      </c>
      <c r="D22" s="21">
        <f>D23+D24</f>
        <v>393488</v>
      </c>
      <c r="E22" s="21">
        <f>E23+E24</f>
        <v>393488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21" customHeight="1">
      <c r="A23" s="35">
        <v>2210201</v>
      </c>
      <c r="B23" s="16" t="s">
        <v>79</v>
      </c>
      <c r="C23" s="17">
        <v>245297</v>
      </c>
      <c r="D23" s="17">
        <v>245297</v>
      </c>
      <c r="E23" s="17">
        <v>245297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1" customHeight="1">
      <c r="A24" s="35">
        <v>2210203</v>
      </c>
      <c r="B24" s="23" t="s">
        <v>80</v>
      </c>
      <c r="C24" s="17">
        <v>148191</v>
      </c>
      <c r="D24" s="17">
        <v>148191</v>
      </c>
      <c r="E24" s="17">
        <v>148191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24" customHeight="1"/>
    <row r="26" ht="24" customHeight="1"/>
  </sheetData>
  <sheetProtection/>
  <mergeCells count="14">
    <mergeCell ref="L3:L4"/>
    <mergeCell ref="M3:M4"/>
    <mergeCell ref="Q3:Q4"/>
    <mergeCell ref="R3:R4"/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</mergeCells>
  <printOptions/>
  <pageMargins left="0.24" right="0.08" top="0.24" bottom="0.08" header="0.2" footer="0.1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O13" sqref="O13"/>
    </sheetView>
  </sheetViews>
  <sheetFormatPr defaultColWidth="9.140625" defaultRowHeight="12.75" customHeight="1"/>
  <cols>
    <col min="1" max="1" width="11.00390625" style="1" customWidth="1"/>
    <col min="2" max="2" width="25.421875" style="1" customWidth="1"/>
    <col min="3" max="3" width="12.421875" style="1" customWidth="1"/>
    <col min="4" max="4" width="8.28125" style="1" customWidth="1"/>
    <col min="5" max="5" width="12.421875" style="1" customWidth="1"/>
    <col min="6" max="6" width="8.7109375" style="1" customWidth="1"/>
    <col min="7" max="7" width="9.7109375" style="1" customWidth="1"/>
    <col min="8" max="8" width="8.8515625" style="1" customWidth="1"/>
    <col min="9" max="9" width="9.7109375" style="1" customWidth="1"/>
    <col min="10" max="10" width="9.28125" style="1" customWidth="1"/>
    <col min="11" max="11" width="12.57421875" style="1" customWidth="1"/>
    <col min="12" max="12" width="9.140625" style="1" customWidth="1"/>
  </cols>
  <sheetData>
    <row r="1" spans="1:11" s="1" customFormat="1" ht="27" customHeight="1">
      <c r="A1" s="182" t="s">
        <v>256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2" customFormat="1" ht="18" customHeight="1">
      <c r="A2" s="166" t="s">
        <v>0</v>
      </c>
      <c r="B2" s="167"/>
      <c r="C2" s="167"/>
      <c r="D2" s="167"/>
      <c r="E2" s="6"/>
      <c r="F2" s="6"/>
      <c r="G2" s="6"/>
      <c r="H2" s="6"/>
      <c r="I2" s="6"/>
      <c r="J2" s="6"/>
      <c r="K2" s="24" t="s">
        <v>1</v>
      </c>
    </row>
    <row r="3" spans="1:11" s="1" customFormat="1" ht="15" customHeight="1">
      <c r="A3" s="168" t="s">
        <v>48</v>
      </c>
      <c r="B3" s="168"/>
      <c r="C3" s="168" t="s">
        <v>62</v>
      </c>
      <c r="D3" s="174" t="s">
        <v>225</v>
      </c>
      <c r="E3" s="174" t="s">
        <v>240</v>
      </c>
      <c r="F3" s="174" t="s">
        <v>241</v>
      </c>
      <c r="G3" s="168" t="s">
        <v>242</v>
      </c>
      <c r="H3" s="168" t="s">
        <v>243</v>
      </c>
      <c r="I3" s="168" t="s">
        <v>244</v>
      </c>
      <c r="J3" s="168" t="s">
        <v>245</v>
      </c>
      <c r="K3" s="168" t="s">
        <v>246</v>
      </c>
    </row>
    <row r="4" spans="1:11" s="1" customFormat="1" ht="21" customHeight="1">
      <c r="A4" s="7" t="s">
        <v>89</v>
      </c>
      <c r="B4" s="7" t="s">
        <v>247</v>
      </c>
      <c r="C4" s="168"/>
      <c r="D4" s="174"/>
      <c r="E4" s="174"/>
      <c r="F4" s="174"/>
      <c r="G4" s="174"/>
      <c r="H4" s="174"/>
      <c r="I4" s="168"/>
      <c r="J4" s="168"/>
      <c r="K4" s="168"/>
    </row>
    <row r="5" spans="1:11" s="3" customFormat="1" ht="12.75" customHeight="1">
      <c r="A5" s="9" t="s">
        <v>61</v>
      </c>
      <c r="B5" s="9" t="s">
        <v>61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s="1" customFormat="1" ht="17.25" customHeight="1">
      <c r="A6" s="10"/>
      <c r="B6" s="10"/>
      <c r="C6" s="11">
        <f>C7+C15+C21</f>
        <v>4912544</v>
      </c>
      <c r="D6" s="11"/>
      <c r="E6" s="11">
        <f>E7+E15+E21</f>
        <v>4912544</v>
      </c>
      <c r="F6" s="11"/>
      <c r="G6" s="11"/>
      <c r="H6" s="11"/>
      <c r="I6" s="11"/>
      <c r="J6" s="11"/>
      <c r="K6" s="11"/>
    </row>
    <row r="7" spans="1:12" s="4" customFormat="1" ht="19.5" customHeight="1">
      <c r="A7" s="12">
        <v>208</v>
      </c>
      <c r="B7" s="13" t="s">
        <v>63</v>
      </c>
      <c r="C7" s="14">
        <f>C8+C11</f>
        <v>399071</v>
      </c>
      <c r="D7" s="14"/>
      <c r="E7" s="14">
        <f>E8+E11</f>
        <v>399071</v>
      </c>
      <c r="F7" s="14"/>
      <c r="G7" s="14"/>
      <c r="H7" s="14"/>
      <c r="I7" s="14"/>
      <c r="J7" s="14"/>
      <c r="K7" s="14"/>
      <c r="L7" s="1"/>
    </row>
    <row r="8" spans="1:12" s="4" customFormat="1" ht="17.25" customHeight="1">
      <c r="A8" s="12">
        <v>20805</v>
      </c>
      <c r="B8" s="13" t="s">
        <v>64</v>
      </c>
      <c r="C8" s="14">
        <f>C9+C10</f>
        <v>380125</v>
      </c>
      <c r="D8" s="14"/>
      <c r="E8" s="14">
        <f>E9+E10</f>
        <v>380125</v>
      </c>
      <c r="F8" s="14"/>
      <c r="G8" s="14"/>
      <c r="H8" s="14"/>
      <c r="I8" s="14"/>
      <c r="J8" s="14"/>
      <c r="K8" s="14"/>
      <c r="L8" s="1"/>
    </row>
    <row r="9" spans="1:12" s="5" customFormat="1" ht="24" customHeight="1">
      <c r="A9" s="15">
        <v>2080505</v>
      </c>
      <c r="B9" s="16" t="s">
        <v>65</v>
      </c>
      <c r="C9" s="17">
        <v>378925</v>
      </c>
      <c r="D9" s="18"/>
      <c r="E9" s="17">
        <v>378925</v>
      </c>
      <c r="F9" s="18"/>
      <c r="G9" s="18"/>
      <c r="H9" s="18"/>
      <c r="I9" s="18"/>
      <c r="J9" s="18"/>
      <c r="K9" s="18"/>
      <c r="L9" s="25"/>
    </row>
    <row r="10" spans="1:12" s="5" customFormat="1" ht="24" customHeight="1">
      <c r="A10" s="15">
        <v>2080599</v>
      </c>
      <c r="B10" s="16" t="s">
        <v>66</v>
      </c>
      <c r="C10" s="17">
        <v>1200</v>
      </c>
      <c r="D10" s="18"/>
      <c r="E10" s="17">
        <v>1200</v>
      </c>
      <c r="F10" s="18"/>
      <c r="G10" s="18"/>
      <c r="H10" s="18"/>
      <c r="I10" s="18"/>
      <c r="J10" s="18"/>
      <c r="K10" s="18"/>
      <c r="L10" s="25"/>
    </row>
    <row r="11" spans="1:12" s="5" customFormat="1" ht="24" customHeight="1">
      <c r="A11" s="19">
        <v>20827</v>
      </c>
      <c r="B11" s="20" t="s">
        <v>67</v>
      </c>
      <c r="C11" s="21">
        <f>C12+C13+C14</f>
        <v>18946</v>
      </c>
      <c r="D11" s="22"/>
      <c r="E11" s="21">
        <f>E12+E13+E14</f>
        <v>18946</v>
      </c>
      <c r="F11" s="22"/>
      <c r="G11" s="22"/>
      <c r="H11" s="22"/>
      <c r="I11" s="22"/>
      <c r="J11" s="22"/>
      <c r="K11" s="22"/>
      <c r="L11" s="25"/>
    </row>
    <row r="12" spans="1:12" s="5" customFormat="1" ht="24" customHeight="1">
      <c r="A12" s="15">
        <v>2082701</v>
      </c>
      <c r="B12" s="16" t="s">
        <v>68</v>
      </c>
      <c r="C12" s="17">
        <v>9473</v>
      </c>
      <c r="D12" s="18"/>
      <c r="E12" s="17">
        <v>9473</v>
      </c>
      <c r="F12" s="18"/>
      <c r="G12" s="18"/>
      <c r="H12" s="18"/>
      <c r="I12" s="18"/>
      <c r="J12" s="18"/>
      <c r="K12" s="18"/>
      <c r="L12" s="25"/>
    </row>
    <row r="13" spans="1:12" s="5" customFormat="1" ht="24" customHeight="1">
      <c r="A13" s="15">
        <v>2082702</v>
      </c>
      <c r="B13" s="16" t="s">
        <v>69</v>
      </c>
      <c r="C13" s="17">
        <v>3789</v>
      </c>
      <c r="D13" s="18"/>
      <c r="E13" s="17">
        <v>3789</v>
      </c>
      <c r="F13" s="18"/>
      <c r="G13" s="18"/>
      <c r="H13" s="18"/>
      <c r="I13" s="18"/>
      <c r="J13" s="18"/>
      <c r="K13" s="18"/>
      <c r="L13" s="25"/>
    </row>
    <row r="14" spans="1:12" s="5" customFormat="1" ht="24" customHeight="1">
      <c r="A14" s="15">
        <v>2082703</v>
      </c>
      <c r="B14" s="16" t="s">
        <v>70</v>
      </c>
      <c r="C14" s="17">
        <v>5684</v>
      </c>
      <c r="D14" s="18"/>
      <c r="E14" s="17">
        <v>5684</v>
      </c>
      <c r="F14" s="18"/>
      <c r="G14" s="18"/>
      <c r="H14" s="18"/>
      <c r="I14" s="18"/>
      <c r="J14" s="18"/>
      <c r="K14" s="18"/>
      <c r="L14" s="25"/>
    </row>
    <row r="15" spans="1:12" s="5" customFormat="1" ht="24" customHeight="1">
      <c r="A15" s="19">
        <v>210</v>
      </c>
      <c r="B15" s="20" t="s">
        <v>71</v>
      </c>
      <c r="C15" s="21">
        <f>C16+C18</f>
        <v>4119985</v>
      </c>
      <c r="D15" s="22"/>
      <c r="E15" s="21">
        <f>E16+E18</f>
        <v>4119985</v>
      </c>
      <c r="F15" s="22"/>
      <c r="G15" s="22"/>
      <c r="H15" s="22"/>
      <c r="I15" s="22"/>
      <c r="J15" s="22"/>
      <c r="K15" s="22"/>
      <c r="L15" s="25"/>
    </row>
    <row r="16" spans="1:12" s="5" customFormat="1" ht="24" customHeight="1">
      <c r="A16" s="19">
        <v>21003</v>
      </c>
      <c r="B16" s="20" t="s">
        <v>72</v>
      </c>
      <c r="C16" s="21">
        <f>C17</f>
        <v>3956865</v>
      </c>
      <c r="D16" s="22"/>
      <c r="E16" s="21">
        <f>E17</f>
        <v>3956865</v>
      </c>
      <c r="F16" s="22"/>
      <c r="G16" s="22"/>
      <c r="H16" s="22"/>
      <c r="I16" s="22"/>
      <c r="J16" s="22"/>
      <c r="K16" s="22"/>
      <c r="L16" s="25"/>
    </row>
    <row r="17" spans="1:12" s="5" customFormat="1" ht="24" customHeight="1">
      <c r="A17" s="15">
        <v>2100301</v>
      </c>
      <c r="B17" s="16" t="s">
        <v>73</v>
      </c>
      <c r="C17" s="18">
        <v>3956865</v>
      </c>
      <c r="D17" s="18"/>
      <c r="E17" s="18">
        <v>3956865</v>
      </c>
      <c r="F17" s="18"/>
      <c r="G17" s="18"/>
      <c r="H17" s="18"/>
      <c r="I17" s="18"/>
      <c r="J17" s="18"/>
      <c r="K17" s="18"/>
      <c r="L17" s="25"/>
    </row>
    <row r="18" spans="1:12" s="5" customFormat="1" ht="24" customHeight="1">
      <c r="A18" s="19">
        <v>21011</v>
      </c>
      <c r="B18" s="20" t="s">
        <v>74</v>
      </c>
      <c r="C18" s="21">
        <f>C19+C20</f>
        <v>163120</v>
      </c>
      <c r="D18" s="22"/>
      <c r="E18" s="21">
        <f>E19+E20</f>
        <v>163120</v>
      </c>
      <c r="F18" s="22"/>
      <c r="G18" s="22"/>
      <c r="H18" s="22"/>
      <c r="I18" s="22"/>
      <c r="J18" s="22"/>
      <c r="K18" s="22"/>
      <c r="L18" s="25"/>
    </row>
    <row r="19" spans="1:12" s="5" customFormat="1" ht="24" customHeight="1">
      <c r="A19" s="15">
        <v>2101102</v>
      </c>
      <c r="B19" s="16" t="s">
        <v>75</v>
      </c>
      <c r="C19" s="17">
        <v>151570</v>
      </c>
      <c r="D19" s="18"/>
      <c r="E19" s="17">
        <v>151570</v>
      </c>
      <c r="F19" s="18"/>
      <c r="G19" s="18"/>
      <c r="H19" s="18"/>
      <c r="I19" s="18"/>
      <c r="J19" s="18"/>
      <c r="K19" s="18"/>
      <c r="L19" s="25"/>
    </row>
    <row r="20" spans="1:12" s="5" customFormat="1" ht="24" customHeight="1">
      <c r="A20" s="15">
        <v>2101199</v>
      </c>
      <c r="B20" s="16" t="s">
        <v>76</v>
      </c>
      <c r="C20" s="17">
        <v>11550</v>
      </c>
      <c r="D20" s="18"/>
      <c r="E20" s="17">
        <v>11550</v>
      </c>
      <c r="F20" s="18"/>
      <c r="G20" s="18"/>
      <c r="H20" s="18"/>
      <c r="I20" s="18"/>
      <c r="J20" s="18"/>
      <c r="K20" s="18"/>
      <c r="L20" s="25"/>
    </row>
    <row r="21" spans="1:12" s="5" customFormat="1" ht="24" customHeight="1">
      <c r="A21" s="19">
        <v>221</v>
      </c>
      <c r="B21" s="20" t="s">
        <v>77</v>
      </c>
      <c r="C21" s="21">
        <f>C22</f>
        <v>393488</v>
      </c>
      <c r="D21" s="22"/>
      <c r="E21" s="21">
        <f>E22</f>
        <v>393488</v>
      </c>
      <c r="F21" s="22"/>
      <c r="G21" s="22"/>
      <c r="H21" s="22"/>
      <c r="I21" s="22"/>
      <c r="J21" s="22"/>
      <c r="K21" s="22"/>
      <c r="L21" s="25"/>
    </row>
    <row r="22" spans="1:12" s="5" customFormat="1" ht="24" customHeight="1">
      <c r="A22" s="19">
        <v>22102</v>
      </c>
      <c r="B22" s="20" t="s">
        <v>78</v>
      </c>
      <c r="C22" s="21">
        <f>C23+C24</f>
        <v>393488</v>
      </c>
      <c r="D22" s="22"/>
      <c r="E22" s="21">
        <f>E23+E24</f>
        <v>393488</v>
      </c>
      <c r="F22" s="22"/>
      <c r="G22" s="22"/>
      <c r="H22" s="22"/>
      <c r="I22" s="22"/>
      <c r="J22" s="22"/>
      <c r="K22" s="22"/>
      <c r="L22" s="25"/>
    </row>
    <row r="23" spans="1:12" s="5" customFormat="1" ht="24" customHeight="1">
      <c r="A23" s="15">
        <v>2210201</v>
      </c>
      <c r="B23" s="16" t="s">
        <v>79</v>
      </c>
      <c r="C23" s="17">
        <v>245297</v>
      </c>
      <c r="D23" s="18"/>
      <c r="E23" s="17">
        <v>245297</v>
      </c>
      <c r="F23" s="18"/>
      <c r="G23" s="18"/>
      <c r="H23" s="18"/>
      <c r="I23" s="18"/>
      <c r="J23" s="18"/>
      <c r="K23" s="18"/>
      <c r="L23" s="25"/>
    </row>
    <row r="24" spans="1:12" s="5" customFormat="1" ht="24" customHeight="1">
      <c r="A24" s="15">
        <v>2210203</v>
      </c>
      <c r="B24" s="23" t="s">
        <v>80</v>
      </c>
      <c r="C24" s="17">
        <v>148191</v>
      </c>
      <c r="D24" s="18"/>
      <c r="E24" s="17">
        <v>148191</v>
      </c>
      <c r="F24" s="18"/>
      <c r="G24" s="18"/>
      <c r="H24" s="18"/>
      <c r="I24" s="18"/>
      <c r="J24" s="18"/>
      <c r="K24" s="18"/>
      <c r="L24" s="25"/>
    </row>
  </sheetData>
  <sheetProtection/>
  <mergeCells count="12">
    <mergeCell ref="J3:J4"/>
    <mergeCell ref="K3:K4"/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5" right="0.12" top="0.59" bottom="0.39" header="0.39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dreamsummit</cp:lastModifiedBy>
  <dcterms:created xsi:type="dcterms:W3CDTF">2019-01-07T02:49:44Z</dcterms:created>
  <dcterms:modified xsi:type="dcterms:W3CDTF">2021-06-25T02:10:16Z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