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表1-财政拨款收支总表" sheetId="1" r:id="rId1"/>
    <sheet name="表2-财政拨款支出总表" sheetId="2" r:id="rId2"/>
    <sheet name="表3-一般公共预算支出表" sheetId="3" r:id="rId3"/>
    <sheet name="表4-一般公共预算基本支出表" sheetId="4" r:id="rId4"/>
    <sheet name="表5一般公共预算“三公”经费支出表" sheetId="5" r:id="rId5"/>
    <sheet name="表6-政府性基金预算支出表" sheetId="6" r:id="rId6"/>
    <sheet name="表7-部门收支总表" sheetId="7" r:id="rId7"/>
    <sheet name="表8-部门收入总表" sheetId="8" r:id="rId8"/>
    <sheet name="表9-部门支出总表" sheetId="9" r:id="rId9"/>
    <sheet name="表2" sheetId="10" r:id="rId10"/>
  </sheets>
  <definedNames>
    <definedName name="_xlnm.Print_Titles" localSheetId="0">'表1-财政拨款收支总表'!$1:$4</definedName>
    <definedName name="_xlnm.Print_Titles" localSheetId="1">'表2-财政拨款支出总表'!$1:$5</definedName>
    <definedName name="_xlnm.Print_Titles" localSheetId="2">'表3-一般公共预算支出表'!$1:$6</definedName>
    <definedName name="_xlnm.Print_Titles" localSheetId="6">'表7-部门收支总表'!$1:$3</definedName>
    <definedName name="_xlnm.Print_Titles" localSheetId="8">'表9-部门支出总表'!$1:$5</definedName>
  </definedNames>
  <calcPr fullCalcOnLoad="1"/>
</workbook>
</file>

<file path=xl/sharedStrings.xml><?xml version="1.0" encoding="utf-8"?>
<sst xmlns="http://schemas.openxmlformats.org/spreadsheetml/2006/main" count="562" uniqueCount="301">
  <si>
    <t>财政拨款收支总表</t>
  </si>
  <si>
    <t>填报单位名称：大武口区科学技术协会</t>
  </si>
  <si>
    <t>单位：元</t>
  </si>
  <si>
    <t>收                  入</t>
  </si>
  <si>
    <t>支                 出</t>
  </si>
  <si>
    <t>项 目</t>
  </si>
  <si>
    <t>预算数</t>
  </si>
  <si>
    <t>项目（按功能分类）</t>
  </si>
  <si>
    <t>一般公共预算
财政拨款</t>
  </si>
  <si>
    <t>政府性基金预算
财政拨款</t>
  </si>
  <si>
    <t>一、本年收入</t>
  </si>
  <si>
    <t>一、本年支出</t>
  </si>
  <si>
    <t>小计</t>
  </si>
  <si>
    <t>（一）一般公共服务支出</t>
  </si>
  <si>
    <t>（一）一般公共预算财政拨款</t>
  </si>
  <si>
    <t>（二）外交支出</t>
  </si>
  <si>
    <t>（二）政府性基金预算财政拨款</t>
  </si>
  <si>
    <t>（三）国防支出</t>
  </si>
  <si>
    <t>（四）公共安全支出</t>
  </si>
  <si>
    <t>（五）教育支出</t>
  </si>
  <si>
    <t>（六）科学技术支出</t>
  </si>
  <si>
    <t>（七）文化体育与传媒支出</t>
  </si>
  <si>
    <t>（八）社会保障和就业支出</t>
  </si>
  <si>
    <t>（九）社会保险和基金支出</t>
  </si>
  <si>
    <t>（十）卫生健康支出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</si>
  <si>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</si>
  <si>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</si>
  <si>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</si>
  <si>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</si>
  <si>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（十五）资源勘探信息等支出</t>
  </si>
  <si>
    <t>（十六）商业服务业等支出</t>
  </si>
  <si>
    <t>（十七）金融支出</t>
  </si>
  <si>
    <t>（十九）援助其他地区支出</t>
  </si>
  <si>
    <t>（二十）自然资源海洋气象等支出</t>
  </si>
  <si>
    <t>（二十一）住房保障支出</t>
  </si>
  <si>
    <t>（二十二）粮油物资储备支出</t>
  </si>
  <si>
    <t>（二十三）国有资本经营预算支出</t>
  </si>
  <si>
    <t>（二十四）灾害防治及应急管理支出</t>
  </si>
  <si>
    <t>（二十七）预备费</t>
  </si>
  <si>
    <t>（二十九）其他支出</t>
  </si>
  <si>
    <t>（三十）转移性支出</t>
  </si>
  <si>
    <t>（三十一）债务还本支出</t>
  </si>
  <si>
    <t>（三十二）债务付息支出</t>
  </si>
  <si>
    <t>（三十三）债务发行费用支出</t>
  </si>
  <si>
    <t>二、上年结转结余</t>
  </si>
  <si>
    <t>二、年末结转结余</t>
  </si>
  <si>
    <r>
      <t>收</t>
    </r>
    <r>
      <rPr>
        <b/>
        <sz val="9"/>
        <color indexed="8"/>
        <rFont val="Courier New"/>
        <family val="3"/>
      </rPr>
      <t xml:space="preserve">  </t>
    </r>
    <r>
      <rPr>
        <b/>
        <sz val="9"/>
        <color indexed="8"/>
        <rFont val="宋体"/>
        <family val="0"/>
      </rPr>
      <t>入</t>
    </r>
    <r>
      <rPr>
        <b/>
        <sz val="9"/>
        <color indexed="8"/>
        <rFont val="Courier New"/>
        <family val="3"/>
      </rPr>
      <t xml:space="preserve">  </t>
    </r>
    <r>
      <rPr>
        <b/>
        <sz val="9"/>
        <color indexed="8"/>
        <rFont val="宋体"/>
        <family val="0"/>
      </rPr>
      <t>总</t>
    </r>
    <r>
      <rPr>
        <b/>
        <sz val="9"/>
        <color indexed="8"/>
        <rFont val="Courier New"/>
        <family val="3"/>
      </rPr>
      <t xml:space="preserve">  </t>
    </r>
    <r>
      <rPr>
        <b/>
        <sz val="9"/>
        <color indexed="8"/>
        <rFont val="宋体"/>
        <family val="0"/>
      </rPr>
      <t>计</t>
    </r>
  </si>
  <si>
    <t>支  出  总  计</t>
  </si>
  <si>
    <t xml:space="preserve">财政拨款支出总表
</t>
  </si>
  <si>
    <t xml:space="preserve">填报单位名称：大武口区科学技术协会                                                                                                                               </t>
  </si>
  <si>
    <t>功能分类科目</t>
  </si>
  <si>
    <t>总计</t>
  </si>
  <si>
    <t>一般公共预算财政拨款支出</t>
  </si>
  <si>
    <t>政府性基金预算财政拨款支出</t>
  </si>
  <si>
    <t>功能科目
编码</t>
  </si>
  <si>
    <t>功能科目名称</t>
  </si>
  <si>
    <t>经费拨款</t>
  </si>
  <si>
    <t>纳入预算
管理的非税
收入安排</t>
  </si>
  <si>
    <t>自治区一般性转移支付</t>
  </si>
  <si>
    <t>自治区专项转移
支付</t>
  </si>
  <si>
    <t>市级专项转移支付</t>
  </si>
  <si>
    <t>纳入预算管理的非税
收入安排</t>
  </si>
  <si>
    <t>自治区专项转移支付</t>
  </si>
  <si>
    <t>**</t>
  </si>
  <si>
    <t>合计</t>
  </si>
  <si>
    <t>206</t>
  </si>
  <si>
    <t>科学技术支出</t>
  </si>
  <si>
    <t>20601</t>
  </si>
  <si>
    <t>科学技术管理事务</t>
  </si>
  <si>
    <t>2060102</t>
  </si>
  <si>
    <t>一般行政管理事务</t>
  </si>
  <si>
    <t>20607</t>
  </si>
  <si>
    <t>科学技术普及</t>
  </si>
  <si>
    <t>2060701</t>
  </si>
  <si>
    <t>机构运行</t>
  </si>
  <si>
    <t>2060702</t>
  </si>
  <si>
    <t>科普活动</t>
  </si>
  <si>
    <t>2060799</t>
  </si>
  <si>
    <t>其他科学技术普及支出</t>
  </si>
  <si>
    <t>208</t>
  </si>
  <si>
    <t>社会保障和就业支出</t>
  </si>
  <si>
    <t>20805</t>
  </si>
  <si>
    <t>行政事业单位离退休</t>
  </si>
  <si>
    <t>2080505</t>
  </si>
  <si>
    <t>机关事业单位基本养老保险缴费支出</t>
  </si>
  <si>
    <t>20827</t>
  </si>
  <si>
    <t>财政对其他社会保险基金的补助</t>
  </si>
  <si>
    <t>2082701</t>
  </si>
  <si>
    <t>财政对失业保险基金的补助</t>
  </si>
  <si>
    <t>2082702</t>
  </si>
  <si>
    <t>财政对工伤保险基金的补助</t>
  </si>
  <si>
    <t>2082703</t>
  </si>
  <si>
    <t>财政对生育保险基金的补助</t>
  </si>
  <si>
    <t>210</t>
  </si>
  <si>
    <t>卫生健康支出</t>
  </si>
  <si>
    <t>21011</t>
  </si>
  <si>
    <t>行政事业单位医疗</t>
  </si>
  <si>
    <t>2101102</t>
  </si>
  <si>
    <t>事业单位医疗</t>
  </si>
  <si>
    <t>2101199</t>
  </si>
  <si>
    <t>其他行政事业单位医疗支出</t>
  </si>
  <si>
    <t>221</t>
  </si>
  <si>
    <t>住房保障支出</t>
  </si>
  <si>
    <t>22102</t>
  </si>
  <si>
    <t>住房改革支出</t>
  </si>
  <si>
    <t>2210201</t>
  </si>
  <si>
    <t>住房公积金</t>
  </si>
  <si>
    <t>2210203</t>
  </si>
  <si>
    <t>购房补贴</t>
  </si>
  <si>
    <t>一般公共预算支出表</t>
  </si>
  <si>
    <t>填报单位名称：大武口区科学技术协会                                                                                              单位：元</t>
  </si>
  <si>
    <t>2018年执行数</t>
  </si>
  <si>
    <t>2019年预算数</t>
  </si>
  <si>
    <t>2019年预算数与2018年
执行数</t>
  </si>
  <si>
    <t>基本支出</t>
  </si>
  <si>
    <t>项目支出</t>
  </si>
  <si>
    <t>增减额</t>
  </si>
  <si>
    <t>增减%</t>
  </si>
  <si>
    <t>科目编码</t>
  </si>
  <si>
    <t>科目名称</t>
  </si>
  <si>
    <t>1</t>
  </si>
  <si>
    <t>合 计</t>
  </si>
  <si>
    <t>一般公共预算基本支出表</t>
  </si>
  <si>
    <t>填报单位名称：大武口区科协技术协会</t>
  </si>
  <si>
    <t>经济科目</t>
  </si>
  <si>
    <t>基本支出预算</t>
  </si>
  <si>
    <t>经济科目编码</t>
  </si>
  <si>
    <t>经济科目名称</t>
  </si>
  <si>
    <t>人员支出</t>
  </si>
  <si>
    <t>日常公用支出</t>
  </si>
  <si>
    <t>一、工资福利支出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</si>
  <si>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</si>
  <si>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</si>
  <si>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</si>
  <si>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</si>
  <si>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</si>
  <si>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</si>
  <si>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</si>
  <si>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</si>
  <si>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</si>
  <si>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</si>
  <si>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医疗费</t>
  </si>
  <si>
    <t>其他工资福利支出</t>
  </si>
  <si>
    <t>二、商品和服务支出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</si>
  <si>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</si>
  <si>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</si>
  <si>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</si>
  <si>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</si>
  <si>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</si>
  <si>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</si>
  <si>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</si>
  <si>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</si>
  <si>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</si>
  <si>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</si>
  <si>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</si>
  <si>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</si>
  <si>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</si>
  <si>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</si>
  <si>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</si>
  <si>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</si>
  <si>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</si>
  <si>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</si>
  <si>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</si>
  <si>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</si>
  <si>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</si>
  <si>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</si>
  <si>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</si>
  <si>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</si>
  <si>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</si>
  <si>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</si>
  <si>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</si>
  <si>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三、对个人和家庭的补助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</si>
  <si>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</si>
  <si>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</si>
  <si>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</si>
  <si>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</si>
  <si>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</si>
  <si>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</si>
  <si>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</si>
  <si>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</si>
  <si>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</si>
  <si>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</si>
  <si>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</si>
  <si>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四、资本性支出</t>
  </si>
  <si>
    <t>办公设备购置</t>
  </si>
  <si>
    <t>专用设备购置</t>
  </si>
  <si>
    <t>信息网络及软件购置更新</t>
  </si>
  <si>
    <t>其他资本性支出</t>
  </si>
  <si>
    <t>一般公共预算“三公”经费支出表</t>
  </si>
  <si>
    <t>预算单位</t>
  </si>
  <si>
    <t>2018年预算数</t>
  </si>
  <si>
    <t>因公
出国（境）</t>
  </si>
  <si>
    <t>公务用车购置及运行费</t>
  </si>
  <si>
    <t>公务
接待费</t>
  </si>
  <si>
    <t>公务车辆
购置费</t>
  </si>
  <si>
    <t>公车运行维护费</t>
  </si>
  <si>
    <t>公务车辆购置费</t>
  </si>
  <si>
    <t>政府性基金预算支出表</t>
  </si>
  <si>
    <t>2018年
执行数
（决算数）</t>
  </si>
  <si>
    <t>2019年预算数与2018年执行数（决算数）</t>
  </si>
  <si>
    <t>支出功能分类科目编码</t>
  </si>
  <si>
    <t>人员经费</t>
  </si>
  <si>
    <t>日常公用
经费</t>
  </si>
  <si>
    <t>¦</t>
  </si>
  <si>
    <t>部门收支总表</t>
  </si>
  <si>
    <t>收     入</t>
  </si>
  <si>
    <t>支     出</t>
  </si>
  <si>
    <t>项目</t>
  </si>
  <si>
    <t>一、财政拨款预算收入</t>
  </si>
  <si>
    <t>一、行政支出</t>
  </si>
  <si>
    <t xml:space="preserve">    （1）一般公共预算财政拨款收入</t>
  </si>
  <si>
    <t xml:space="preserve">            其中：财政拨款支出</t>
  </si>
  <si>
    <t xml:space="preserve">    （2） 政府性基金预算财政拨款收入</t>
  </si>
  <si>
    <t xml:space="preserve">                  非同级财政拨款支出</t>
  </si>
  <si>
    <t>二、事业预算收入</t>
  </si>
  <si>
    <t>二、事业支出</t>
  </si>
  <si>
    <t xml:space="preserve">    其中：非同级财政拨款（科研及辅助活动）</t>
  </si>
  <si>
    <t xml:space="preserve">          纳入财政专户管理的非税收入</t>
  </si>
  <si>
    <t>三、上级补助预算收入</t>
  </si>
  <si>
    <t>三、经营支出</t>
  </si>
  <si>
    <t>四、附属单位上缴预算收入</t>
  </si>
  <si>
    <t>四、上缴上级支出</t>
  </si>
  <si>
    <t>五、经营预算收入</t>
  </si>
  <si>
    <t>五、对附属单位补助支出</t>
  </si>
  <si>
    <t>六、债务预算收入</t>
  </si>
  <si>
    <t>六、投资支出</t>
  </si>
  <si>
    <t>七、非同级财政拨款预算收入</t>
  </si>
  <si>
    <t>七、债务还本支出</t>
  </si>
  <si>
    <t>八、投资预算收益</t>
  </si>
  <si>
    <t>八、其他支出</t>
  </si>
  <si>
    <t>九、其他预算收入</t>
  </si>
  <si>
    <t>本年收入合计</t>
  </si>
  <si>
    <t>本年支出合计</t>
  </si>
  <si>
    <t>十、上年结转</t>
  </si>
  <si>
    <t>九、年末结转结余</t>
  </si>
  <si>
    <t xml:space="preserve">    （1）财政拨款结转</t>
  </si>
  <si>
    <t xml:space="preserve">          其中：一般公共预算财政拨款收入</t>
  </si>
  <si>
    <t xml:space="preserve">                政府性基金预算财政拨款收入</t>
  </si>
  <si>
    <t xml:space="preserve">    （2）非财政拨款结转</t>
  </si>
  <si>
    <t xml:space="preserve">    （2）财政拨款结余</t>
  </si>
  <si>
    <t xml:space="preserve">          其中：本级横向财政拨款</t>
  </si>
  <si>
    <t xml:space="preserve">                非本级财政拨款</t>
  </si>
  <si>
    <t>十一、上年结余</t>
  </si>
  <si>
    <t xml:space="preserve">    （3）非财政拨款结转</t>
  </si>
  <si>
    <t xml:space="preserve">    （1）财政拨款结余</t>
  </si>
  <si>
    <t xml:space="preserve">    （4）非财政拨款结余</t>
  </si>
  <si>
    <t xml:space="preserve">    （2）非财政拨款结余</t>
  </si>
  <si>
    <t xml:space="preserve">    （5）专用结余</t>
  </si>
  <si>
    <t xml:space="preserve">    （3）专用结余</t>
  </si>
  <si>
    <t xml:space="preserve">    （6）经营结余</t>
  </si>
  <si>
    <t xml:space="preserve">    （4）经营结余</t>
  </si>
  <si>
    <t>收入总计</t>
  </si>
  <si>
    <t>支出总计</t>
  </si>
  <si>
    <t>部门收入总表</t>
  </si>
  <si>
    <t xml:space="preserve"> 填报单位名称：大武口区科学技术协会                                                                                                                                 单位：元</t>
  </si>
  <si>
    <t>财政拨款收入</t>
  </si>
  <si>
    <t>事业单位经营收入</t>
  </si>
  <si>
    <t>行政支出</t>
  </si>
  <si>
    <t>上级补助收入</t>
  </si>
  <si>
    <t>附属单位上缴预算收入</t>
  </si>
  <si>
    <t>经营预算收入</t>
  </si>
  <si>
    <t>债务预算收入</t>
  </si>
  <si>
    <t>非同级财政拨款预算收入</t>
  </si>
  <si>
    <t>投资预算收益</t>
  </si>
  <si>
    <t>其他预算收入</t>
  </si>
  <si>
    <t>一般公共财政预算拨款收入</t>
  </si>
  <si>
    <t>政府性基金预算拨款收入</t>
  </si>
  <si>
    <t>金额</t>
  </si>
  <si>
    <t>其中：纳入财政专户管理的非税收入</t>
  </si>
  <si>
    <t xml:space="preserve">小计 </t>
  </si>
  <si>
    <t>非本级财政拨款</t>
  </si>
  <si>
    <t>本级横向财政拨款</t>
  </si>
  <si>
    <t>部门支出总表</t>
  </si>
  <si>
    <t>事业支出</t>
  </si>
  <si>
    <t>经营支出</t>
  </si>
  <si>
    <t>上缴上级
支出</t>
  </si>
  <si>
    <t>对附属单位
补助支出</t>
  </si>
  <si>
    <t>投资支出</t>
  </si>
  <si>
    <t>债务还本
支出</t>
  </si>
  <si>
    <t>其他支出</t>
  </si>
  <si>
    <t xml:space="preserve">科目名称
</t>
  </si>
  <si>
    <t xml:space="preserve">财政拨款支出预算总表
</t>
  </si>
  <si>
    <t xml:space="preserve">填报单位名称：                                                                                                                               </t>
  </si>
  <si>
    <t xml:space="preserve">  20601</t>
  </si>
  <si>
    <t xml:space="preserve">    2060102</t>
  </si>
  <si>
    <t xml:space="preserve">  20607</t>
  </si>
  <si>
    <t xml:space="preserve">    2060701</t>
  </si>
  <si>
    <t xml:space="preserve">    2060702</t>
  </si>
  <si>
    <t xml:space="preserve">    2060799</t>
  </si>
  <si>
    <t xml:space="preserve">  20805</t>
  </si>
  <si>
    <t xml:space="preserve">    2080505</t>
  </si>
  <si>
    <t xml:space="preserve">  20827</t>
  </si>
  <si>
    <t xml:space="preserve">    2082701</t>
  </si>
  <si>
    <t xml:space="preserve">    2082702</t>
  </si>
  <si>
    <t xml:space="preserve">    2082703</t>
  </si>
  <si>
    <t xml:space="preserve">  21011</t>
  </si>
  <si>
    <t xml:space="preserve">    2101102</t>
  </si>
  <si>
    <t xml:space="preserve">    2101199</t>
  </si>
  <si>
    <t xml:space="preserve">  22102</t>
  </si>
  <si>
    <t xml:space="preserve">    2210201</t>
  </si>
  <si>
    <t xml:space="preserve">    2210203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</si>
</sst>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\$* #,##0.00_);_(\$* \(#,##0.00\);_(\$* &quot;-&quot;??_);_(@_)"/>
    <numFmt numFmtId="178" formatCode="_(* #,##0_);_(* \(#,##0\);_(* &quot;-&quot;_);_(@_)"/>
    <numFmt numFmtId="179" formatCode="_(* #,##0.00_);_(* \(#,##0.00\);_(* &quot;-&quot;??_);_(@_)"/>
    <numFmt numFmtId="180" formatCode="#,##0_ "/>
    <numFmt numFmtId="181" formatCode="0_ "/>
    <numFmt numFmtId="182" formatCode="0_);[Red]\(0\)"/>
    <numFmt numFmtId="183" formatCode="#,##0;[Red]#,##0"/>
  </numFmts>
  <fonts count="63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20"/>
      <color indexed="8"/>
      <name val="宋体"/>
      <family val="0"/>
    </font>
    <font>
      <sz val="9"/>
      <color indexed="8"/>
      <name val="宋体"/>
      <family val="0"/>
    </font>
    <font>
      <sz val="9"/>
      <color indexed="8"/>
      <name val="Calibri"/>
      <family val="2"/>
    </font>
    <font>
      <sz val="9"/>
      <name val="宋体"/>
      <family val="0"/>
    </font>
    <font>
      <b/>
      <sz val="24"/>
      <color indexed="8"/>
      <name val="宋体"/>
      <family val="0"/>
    </font>
    <font>
      <sz val="11"/>
      <color indexed="8"/>
      <name val="宋体"/>
      <family val="0"/>
    </font>
    <font>
      <b/>
      <sz val="10"/>
      <color indexed="8"/>
      <name val="宋体"/>
      <family val="0"/>
    </font>
    <font>
      <b/>
      <sz val="9"/>
      <color indexed="8"/>
      <name val="宋体"/>
      <family val="0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sz val="20"/>
      <color indexed="8"/>
      <name val="Calibri"/>
      <family val="2"/>
    </font>
    <font>
      <sz val="20"/>
      <color indexed="8"/>
      <name val="宋体"/>
      <family val="0"/>
    </font>
    <font>
      <sz val="10"/>
      <color indexed="8"/>
      <name val="宋体"/>
      <family val="0"/>
    </font>
    <font>
      <sz val="8"/>
      <color indexed="8"/>
      <name val="宋体"/>
      <family val="0"/>
    </font>
    <font>
      <b/>
      <sz val="14"/>
      <color indexed="8"/>
      <name val="宋体"/>
      <family val="0"/>
    </font>
    <font>
      <b/>
      <sz val="14"/>
      <color indexed="8"/>
      <name val="Calibri"/>
      <family val="2"/>
    </font>
    <font>
      <b/>
      <sz val="11"/>
      <name val="宋体"/>
      <family val="0"/>
    </font>
    <font>
      <sz val="9"/>
      <color indexed="8"/>
      <name val="Trial"/>
      <family val="2"/>
    </font>
    <font>
      <sz val="9"/>
      <color indexed="8"/>
      <name val="Arial"/>
      <family val="2"/>
    </font>
    <font>
      <sz val="9"/>
      <color indexed="8"/>
      <name val="Courier New"/>
      <family val="3"/>
    </font>
    <font>
      <sz val="11"/>
      <color indexed="53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b/>
      <sz val="12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9"/>
      <color indexed="8"/>
      <name val="Courier New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8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9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1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44" fillId="2" borderId="0" applyNumberFormat="0" applyBorder="0" applyAlignment="0" applyProtection="0"/>
    <xf numFmtId="0" fontId="45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6" fillId="0" borderId="0" applyNumberFormat="0" applyFill="0" applyBorder="0" applyProtection="0">
      <alignment vertical="center"/>
    </xf>
    <xf numFmtId="0" fontId="44" fillId="4" borderId="0" applyNumberFormat="0" applyBorder="0" applyAlignment="0" applyProtection="0"/>
    <xf numFmtId="0" fontId="46" fillId="5" borderId="0" applyNumberFormat="0" applyBorder="0" applyAlignment="0" applyProtection="0"/>
    <xf numFmtId="179" fontId="0" fillId="0" borderId="0" applyFont="0" applyFill="0" applyBorder="0" applyAlignment="0" applyProtection="0"/>
    <xf numFmtId="0" fontId="47" fillId="6" borderId="0" applyNumberFormat="0" applyBorder="0" applyAlignment="0" applyProtection="0"/>
    <xf numFmtId="0" fontId="4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47" fillId="8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6" fillId="0" borderId="0">
      <alignment vertical="center"/>
      <protection/>
    </xf>
    <xf numFmtId="0" fontId="24" fillId="0" borderId="0">
      <alignment vertical="center"/>
      <protection/>
    </xf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3" applyNumberFormat="0" applyFill="0" applyAlignment="0" applyProtection="0"/>
    <xf numFmtId="0" fontId="55" fillId="0" borderId="3" applyNumberFormat="0" applyFill="0" applyAlignment="0" applyProtection="0"/>
    <xf numFmtId="0" fontId="47" fillId="9" borderId="0" applyNumberFormat="0" applyBorder="0" applyAlignment="0" applyProtection="0"/>
    <xf numFmtId="0" fontId="50" fillId="0" borderId="4" applyNumberFormat="0" applyFill="0" applyAlignment="0" applyProtection="0"/>
    <xf numFmtId="0" fontId="47" fillId="10" borderId="0" applyNumberFormat="0" applyBorder="0" applyAlignment="0" applyProtection="0"/>
    <xf numFmtId="0" fontId="56" fillId="11" borderId="5" applyNumberFormat="0" applyAlignment="0" applyProtection="0"/>
    <xf numFmtId="0" fontId="57" fillId="11" borderId="1" applyNumberFormat="0" applyAlignment="0" applyProtection="0"/>
    <xf numFmtId="0" fontId="58" fillId="12" borderId="6" applyNumberFormat="0" applyAlignment="0" applyProtection="0"/>
    <xf numFmtId="0" fontId="44" fillId="13" borderId="0" applyNumberFormat="0" applyBorder="0" applyAlignment="0" applyProtection="0"/>
    <xf numFmtId="0" fontId="47" fillId="14" borderId="0" applyNumberFormat="0" applyBorder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1" fillId="15" borderId="0" applyNumberFormat="0" applyBorder="0" applyAlignment="0" applyProtection="0"/>
    <xf numFmtId="0" fontId="62" fillId="16" borderId="0" applyNumberFormat="0" applyBorder="0" applyAlignment="0" applyProtection="0"/>
    <xf numFmtId="0" fontId="44" fillId="17" borderId="0" applyNumberFormat="0" applyBorder="0" applyAlignment="0" applyProtection="0"/>
    <xf numFmtId="0" fontId="47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7" fillId="23" borderId="0" applyNumberFormat="0" applyBorder="0" applyAlignment="0" applyProtection="0"/>
    <xf numFmtId="0" fontId="26" fillId="0" borderId="0" applyNumberFormat="0" applyFill="0" applyBorder="0" applyProtection="0">
      <alignment vertical="center"/>
    </xf>
    <xf numFmtId="0" fontId="47" fillId="24" borderId="0" applyNumberFormat="0" applyBorder="0" applyAlignment="0" applyProtection="0"/>
    <xf numFmtId="0" fontId="0" fillId="0" borderId="0" applyNumberFormat="0" applyFont="0" applyFill="0" applyBorder="0" applyProtection="0">
      <alignment horizontal="center" vertical="center"/>
    </xf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7" fillId="27" borderId="0" applyNumberFormat="0" applyBorder="0" applyAlignment="0" applyProtection="0"/>
    <xf numFmtId="0" fontId="44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4" fillId="31" borderId="0" applyNumberFormat="0" applyBorder="0" applyAlignment="0" applyProtection="0"/>
    <xf numFmtId="0" fontId="47" fillId="32" borderId="0" applyNumberFormat="0" applyBorder="0" applyAlignment="0" applyProtection="0"/>
    <xf numFmtId="0" fontId="24" fillId="0" borderId="0">
      <alignment vertical="center"/>
      <protection/>
    </xf>
    <xf numFmtId="0" fontId="26" fillId="0" borderId="0" applyNumberFormat="0" applyFill="0" applyBorder="0" applyProtection="0">
      <alignment horizontal="left" vertical="center"/>
    </xf>
    <xf numFmtId="0" fontId="6" fillId="0" borderId="0">
      <alignment/>
      <protection/>
    </xf>
    <xf numFmtId="0" fontId="26" fillId="0" borderId="0" applyNumberFormat="0" applyFill="0" applyBorder="0" applyProtection="0">
      <alignment vertical="center"/>
    </xf>
    <xf numFmtId="0" fontId="24" fillId="0" borderId="0">
      <alignment vertical="center"/>
      <protection/>
    </xf>
    <xf numFmtId="0" fontId="0" fillId="0" borderId="0" applyNumberFormat="0" applyFont="0" applyFill="0" applyBorder="0" applyProtection="0">
      <alignment horizontal="left" vertical="center" indent="2"/>
    </xf>
    <xf numFmtId="0" fontId="24" fillId="0" borderId="0">
      <alignment vertical="center"/>
      <protection/>
    </xf>
    <xf numFmtId="0" fontId="26" fillId="0" borderId="0" applyNumberFormat="0" applyFill="0" applyBorder="0" applyProtection="0">
      <alignment vertical="center"/>
    </xf>
    <xf numFmtId="0" fontId="26" fillId="0" borderId="0" applyNumberFormat="0" applyFill="0" applyBorder="0" applyProtection="0">
      <alignment vertical="center"/>
    </xf>
    <xf numFmtId="0" fontId="24" fillId="0" borderId="0">
      <alignment vertical="center"/>
      <protection/>
    </xf>
    <xf numFmtId="0" fontId="26" fillId="0" borderId="0" applyNumberFormat="0" applyFill="0" applyBorder="0" applyProtection="0">
      <alignment vertical="center"/>
    </xf>
    <xf numFmtId="0" fontId="24" fillId="0" borderId="0">
      <alignment vertical="center"/>
      <protection/>
    </xf>
    <xf numFmtId="0" fontId="26" fillId="0" borderId="0" applyNumberFormat="0" applyFill="0" applyBorder="0" applyProtection="0">
      <alignment horizontal="center" vertical="center"/>
    </xf>
    <xf numFmtId="0" fontId="26" fillId="0" borderId="0" applyNumberFormat="0" applyFill="0" applyBorder="0" applyProtection="0">
      <alignment horizontal="justify" vertical="center"/>
    </xf>
    <xf numFmtId="0" fontId="0" fillId="0" borderId="0" applyNumberFormat="0" applyFont="0" applyFill="0" applyBorder="0" applyProtection="0">
      <alignment vertical="center"/>
    </xf>
    <xf numFmtId="0" fontId="24" fillId="0" borderId="0">
      <alignment vertical="center"/>
      <protection/>
    </xf>
    <xf numFmtId="0" fontId="24" fillId="0" borderId="0">
      <alignment/>
      <protection/>
    </xf>
    <xf numFmtId="0" fontId="8" fillId="0" borderId="0" applyProtection="0">
      <alignment vertical="center"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</cellStyleXfs>
  <cellXfs count="234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3" fillId="0" borderId="0" xfId="0" applyFont="1" applyBorder="1" applyAlignment="1" applyProtection="1">
      <alignment horizontal="center" vertical="top" wrapText="1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4" fillId="35" borderId="10" xfId="0" applyFont="1" applyFill="1" applyBorder="1" applyAlignment="1" applyProtection="1">
      <alignment horizontal="center" vertical="center"/>
      <protection/>
    </xf>
    <xf numFmtId="0" fontId="4" fillId="35" borderId="11" xfId="0" applyFont="1" applyFill="1" applyBorder="1" applyAlignment="1" applyProtection="1">
      <alignment horizontal="center" vertical="center"/>
      <protection/>
    </xf>
    <xf numFmtId="180" fontId="4" fillId="35" borderId="10" xfId="0" applyNumberFormat="1" applyFont="1" applyFill="1" applyBorder="1" applyAlignment="1" applyProtection="1">
      <alignment horizontal="right" vertical="center"/>
      <protection/>
    </xf>
    <xf numFmtId="49" fontId="4" fillId="33" borderId="9" xfId="0" applyNumberFormat="1" applyFont="1" applyFill="1" applyBorder="1" applyAlignment="1" applyProtection="1">
      <alignment vertical="center"/>
      <protection/>
    </xf>
    <xf numFmtId="1" fontId="4" fillId="33" borderId="12" xfId="0" applyNumberFormat="1" applyFont="1" applyFill="1" applyBorder="1" applyAlignment="1" applyProtection="1">
      <alignment vertical="center" wrapText="1"/>
      <protection/>
    </xf>
    <xf numFmtId="180" fontId="4" fillId="33" borderId="13" xfId="0" applyNumberFormat="1" applyFont="1" applyFill="1" applyBorder="1" applyAlignment="1" applyProtection="1">
      <alignment/>
      <protection/>
    </xf>
    <xf numFmtId="49" fontId="4" fillId="34" borderId="9" xfId="0" applyNumberFormat="1" applyFont="1" applyFill="1" applyBorder="1" applyAlignment="1" applyProtection="1">
      <alignment vertical="center"/>
      <protection/>
    </xf>
    <xf numFmtId="1" fontId="4" fillId="34" borderId="12" xfId="0" applyNumberFormat="1" applyFont="1" applyFill="1" applyBorder="1" applyAlignment="1" applyProtection="1">
      <alignment vertical="center" wrapText="1"/>
      <protection/>
    </xf>
    <xf numFmtId="180" fontId="4" fillId="34" borderId="13" xfId="0" applyNumberFormat="1" applyFont="1" applyFill="1" applyBorder="1" applyAlignment="1" applyProtection="1">
      <alignment/>
      <protection/>
    </xf>
    <xf numFmtId="49" fontId="4" fillId="36" borderId="9" xfId="0" applyNumberFormat="1" applyFont="1" applyFill="1" applyBorder="1" applyAlignment="1" applyProtection="1">
      <alignment vertical="center"/>
      <protection/>
    </xf>
    <xf numFmtId="1" fontId="4" fillId="36" borderId="12" xfId="0" applyNumberFormat="1" applyFont="1" applyFill="1" applyBorder="1" applyAlignment="1" applyProtection="1">
      <alignment vertical="center" wrapText="1"/>
      <protection/>
    </xf>
    <xf numFmtId="180" fontId="4" fillId="0" borderId="13" xfId="0" applyNumberFormat="1" applyFont="1" applyBorder="1" applyAlignment="1" applyProtection="1">
      <alignment/>
      <protection/>
    </xf>
    <xf numFmtId="49" fontId="4" fillId="34" borderId="10" xfId="0" applyNumberFormat="1" applyFont="1" applyFill="1" applyBorder="1" applyAlignment="1" applyProtection="1">
      <alignment vertical="center"/>
      <protection/>
    </xf>
    <xf numFmtId="1" fontId="4" fillId="34" borderId="11" xfId="0" applyNumberFormat="1" applyFont="1" applyFill="1" applyBorder="1" applyAlignment="1" applyProtection="1">
      <alignment vertical="center" wrapText="1"/>
      <protection/>
    </xf>
    <xf numFmtId="180" fontId="4" fillId="34" borderId="14" xfId="0" applyNumberFormat="1" applyFont="1" applyFill="1" applyBorder="1" applyAlignment="1" applyProtection="1">
      <alignment/>
      <protection/>
    </xf>
    <xf numFmtId="49" fontId="4" fillId="36" borderId="13" xfId="0" applyNumberFormat="1" applyFont="1" applyFill="1" applyBorder="1" applyAlignment="1" applyProtection="1">
      <alignment vertical="center"/>
      <protection/>
    </xf>
    <xf numFmtId="1" fontId="4" fillId="36" borderId="15" xfId="0" applyNumberFormat="1" applyFont="1" applyFill="1" applyBorder="1" applyAlignment="1" applyProtection="1">
      <alignment vertical="center" wrapText="1"/>
      <protection/>
    </xf>
    <xf numFmtId="49" fontId="4" fillId="34" borderId="14" xfId="0" applyNumberFormat="1" applyFont="1" applyFill="1" applyBorder="1" applyAlignment="1" applyProtection="1">
      <alignment horizontal="left" vertical="center"/>
      <protection/>
    </xf>
    <xf numFmtId="1" fontId="4" fillId="34" borderId="16" xfId="0" applyNumberFormat="1" applyFont="1" applyFill="1" applyBorder="1" applyAlignment="1" applyProtection="1">
      <alignment horizontal="center" vertical="center" wrapText="1"/>
      <protection/>
    </xf>
    <xf numFmtId="180" fontId="4" fillId="34" borderId="16" xfId="0" applyNumberFormat="1" applyFont="1" applyFill="1" applyBorder="1" applyAlignment="1" applyProtection="1">
      <alignment/>
      <protection/>
    </xf>
    <xf numFmtId="49" fontId="4" fillId="0" borderId="13" xfId="0" applyNumberFormat="1" applyFont="1" applyBorder="1" applyAlignment="1" applyProtection="1">
      <alignment vertical="center"/>
      <protection/>
    </xf>
    <xf numFmtId="49" fontId="4" fillId="0" borderId="16" xfId="0" applyNumberFormat="1" applyFont="1" applyBorder="1" applyAlignment="1" applyProtection="1">
      <alignment horizontal="center" vertical="center" wrapText="1"/>
      <protection/>
    </xf>
    <xf numFmtId="180" fontId="4" fillId="0" borderId="16" xfId="0" applyNumberFormat="1" applyFont="1" applyBorder="1" applyAlignment="1" applyProtection="1">
      <alignment/>
      <protection/>
    </xf>
    <xf numFmtId="180" fontId="4" fillId="0" borderId="14" xfId="0" applyNumberFormat="1" applyFont="1" applyBorder="1" applyAlignment="1" applyProtection="1">
      <alignment/>
      <protection/>
    </xf>
    <xf numFmtId="49" fontId="4" fillId="0" borderId="15" xfId="0" applyNumberFormat="1" applyFont="1" applyBorder="1" applyAlignment="1" applyProtection="1">
      <alignment horizontal="left" vertical="center"/>
      <protection/>
    </xf>
    <xf numFmtId="49" fontId="4" fillId="0" borderId="15" xfId="0" applyNumberFormat="1" applyFont="1" applyBorder="1" applyAlignment="1" applyProtection="1">
      <alignment horizontal="center" vertical="center" wrapText="1"/>
      <protection/>
    </xf>
    <xf numFmtId="49" fontId="4" fillId="33" borderId="0" xfId="0" applyNumberFormat="1" applyFont="1" applyFill="1" applyBorder="1" applyAlignment="1" applyProtection="1">
      <alignment horizontal="left" vertical="center"/>
      <protection/>
    </xf>
    <xf numFmtId="49" fontId="4" fillId="33" borderId="0" xfId="0" applyNumberFormat="1" applyFont="1" applyFill="1" applyBorder="1" applyAlignment="1" applyProtection="1">
      <alignment horizontal="center" vertical="center"/>
      <protection/>
    </xf>
    <xf numFmtId="180" fontId="2" fillId="33" borderId="0" xfId="0" applyNumberFormat="1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49" fontId="4" fillId="34" borderId="0" xfId="0" applyNumberFormat="1" applyFont="1" applyFill="1" applyBorder="1" applyAlignment="1" applyProtection="1">
      <alignment horizontal="left" vertical="center"/>
      <protection/>
    </xf>
    <xf numFmtId="49" fontId="4" fillId="34" borderId="0" xfId="0" applyNumberFormat="1" applyFont="1" applyFill="1" applyBorder="1" applyAlignment="1" applyProtection="1">
      <alignment horizontal="center" vertical="center"/>
      <protection/>
    </xf>
    <xf numFmtId="180" fontId="2" fillId="34" borderId="0" xfId="0" applyNumberFormat="1" applyFont="1" applyFill="1" applyBorder="1" applyAlignment="1" applyProtection="1">
      <alignment/>
      <protection/>
    </xf>
    <xf numFmtId="0" fontId="2" fillId="34" borderId="0" xfId="0" applyFont="1" applyFill="1" applyBorder="1" applyAlignment="1" applyProtection="1">
      <alignment/>
      <protection/>
    </xf>
    <xf numFmtId="49" fontId="4" fillId="0" borderId="0" xfId="0" applyNumberFormat="1" applyFont="1" applyBorder="1" applyAlignment="1" applyProtection="1">
      <alignment horizontal="left" vertical="center"/>
      <protection/>
    </xf>
    <xf numFmtId="49" fontId="4" fillId="0" borderId="0" xfId="0" applyNumberFormat="1" applyFont="1" applyBorder="1" applyAlignment="1" applyProtection="1">
      <alignment horizontal="center" vertical="center"/>
      <protection/>
    </xf>
    <xf numFmtId="180" fontId="2" fillId="0" borderId="0" xfId="0" applyNumberFormat="1" applyFont="1" applyBorder="1" applyAlignment="1" applyProtection="1">
      <alignment/>
      <protection/>
    </xf>
    <xf numFmtId="49" fontId="4" fillId="0" borderId="0" xfId="0" applyNumberFormat="1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top" wrapText="1"/>
      <protection/>
    </xf>
    <xf numFmtId="180" fontId="4" fillId="34" borderId="17" xfId="0" applyNumberFormat="1" applyFont="1" applyFill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 vertical="center"/>
      <protection/>
    </xf>
    <xf numFmtId="181" fontId="6" fillId="0" borderId="0" xfId="0" applyNumberFormat="1" applyFont="1" applyAlignment="1">
      <alignment/>
    </xf>
    <xf numFmtId="0" fontId="7" fillId="0" borderId="18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0" fontId="9" fillId="0" borderId="13" xfId="0" applyFont="1" applyBorder="1" applyAlignment="1" applyProtection="1">
      <alignment horizontal="center" vertical="center" wrapText="1"/>
      <protection/>
    </xf>
    <xf numFmtId="0" fontId="9" fillId="0" borderId="13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180" fontId="4" fillId="35" borderId="13" xfId="0" applyNumberFormat="1" applyFont="1" applyFill="1" applyBorder="1" applyAlignment="1" applyProtection="1">
      <alignment vertical="center"/>
      <protection/>
    </xf>
    <xf numFmtId="180" fontId="10" fillId="35" borderId="13" xfId="0" applyNumberFormat="1" applyFont="1" applyFill="1" applyBorder="1" applyAlignment="1" applyProtection="1">
      <alignment horizontal="center" vertical="center"/>
      <protection/>
    </xf>
    <xf numFmtId="180" fontId="10" fillId="35" borderId="10" xfId="0" applyNumberFormat="1" applyFont="1" applyFill="1" applyBorder="1" applyAlignment="1" applyProtection="1">
      <alignment horizontal="right" vertical="center"/>
      <protection/>
    </xf>
    <xf numFmtId="180" fontId="10" fillId="35" borderId="13" xfId="0" applyNumberFormat="1" applyFont="1" applyFill="1" applyBorder="1" applyAlignment="1" applyProtection="1">
      <alignment vertical="center"/>
      <protection/>
    </xf>
    <xf numFmtId="180" fontId="10" fillId="33" borderId="13" xfId="0" applyNumberFormat="1" applyFont="1" applyFill="1" applyBorder="1" applyAlignment="1" applyProtection="1">
      <alignment vertical="center"/>
      <protection/>
    </xf>
    <xf numFmtId="180" fontId="4" fillId="33" borderId="13" xfId="0" applyNumberFormat="1" applyFont="1" applyFill="1" applyBorder="1" applyAlignment="1" applyProtection="1">
      <alignment vertical="center"/>
      <protection/>
    </xf>
    <xf numFmtId="180" fontId="10" fillId="34" borderId="13" xfId="0" applyNumberFormat="1" applyFont="1" applyFill="1" applyBorder="1" applyAlignment="1" applyProtection="1">
      <alignment vertical="center"/>
      <protection/>
    </xf>
    <xf numFmtId="180" fontId="4" fillId="34" borderId="13" xfId="0" applyNumberFormat="1" applyFont="1" applyFill="1" applyBorder="1" applyAlignment="1" applyProtection="1">
      <alignment vertical="center"/>
      <protection/>
    </xf>
    <xf numFmtId="180" fontId="4" fillId="0" borderId="13" xfId="0" applyNumberFormat="1" applyFont="1" applyFill="1" applyBorder="1" applyAlignment="1" applyProtection="1">
      <alignment vertical="center"/>
      <protection/>
    </xf>
    <xf numFmtId="180" fontId="4" fillId="0" borderId="13" xfId="0" applyNumberFormat="1" applyFont="1" applyBorder="1" applyAlignment="1" applyProtection="1">
      <alignment vertical="center"/>
      <protection/>
    </xf>
    <xf numFmtId="180" fontId="4" fillId="36" borderId="13" xfId="0" applyNumberFormat="1" applyFont="1" applyFill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right" vertical="center" wrapText="1"/>
      <protection/>
    </xf>
    <xf numFmtId="181" fontId="4" fillId="0" borderId="0" xfId="0" applyNumberFormat="1" applyFont="1" applyBorder="1" applyAlignment="1" applyProtection="1">
      <alignment/>
      <protection/>
    </xf>
    <xf numFmtId="181" fontId="6" fillId="0" borderId="0" xfId="0" applyNumberFormat="1" applyFont="1" applyFill="1" applyAlignment="1">
      <alignment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/>
      <protection/>
    </xf>
    <xf numFmtId="0" fontId="11" fillId="0" borderId="0" xfId="0" applyFont="1" applyAlignment="1" applyProtection="1">
      <alignment/>
      <protection/>
    </xf>
    <xf numFmtId="0" fontId="12" fillId="0" borderId="0" xfId="0" applyFont="1" applyAlignment="1">
      <alignment/>
    </xf>
    <xf numFmtId="0" fontId="3" fillId="0" borderId="0" xfId="0" applyFont="1" applyBorder="1" applyAlignment="1" applyProtection="1">
      <alignment horizontal="center"/>
      <protection/>
    </xf>
    <xf numFmtId="0" fontId="13" fillId="0" borderId="0" xfId="0" applyFont="1" applyBorder="1" applyAlignment="1" applyProtection="1">
      <alignment horizontal="center"/>
      <protection/>
    </xf>
    <xf numFmtId="0" fontId="9" fillId="0" borderId="0" xfId="0" applyFont="1" applyBorder="1" applyAlignment="1" applyProtection="1">
      <alignment horizontal="left" vertical="center"/>
      <protection/>
    </xf>
    <xf numFmtId="0" fontId="9" fillId="0" borderId="9" xfId="0" applyFont="1" applyBorder="1" applyAlignment="1" applyProtection="1">
      <alignment horizontal="center" vertical="center" wrapText="1"/>
      <protection/>
    </xf>
    <xf numFmtId="0" fontId="2" fillId="0" borderId="19" xfId="0" applyFont="1" applyBorder="1" applyAlignment="1" applyProtection="1">
      <alignment horizontal="center"/>
      <protection/>
    </xf>
    <xf numFmtId="180" fontId="4" fillId="35" borderId="20" xfId="0" applyNumberFormat="1" applyFont="1" applyFill="1" applyBorder="1" applyAlignment="1" applyProtection="1">
      <alignment vertical="center"/>
      <protection/>
    </xf>
    <xf numFmtId="180" fontId="10" fillId="33" borderId="13" xfId="0" applyNumberFormat="1" applyFont="1" applyFill="1" applyBorder="1" applyAlignment="1" applyProtection="1">
      <alignment/>
      <protection/>
    </xf>
    <xf numFmtId="180" fontId="10" fillId="34" borderId="13" xfId="0" applyNumberFormat="1" applyFont="1" applyFill="1" applyBorder="1" applyAlignment="1" applyProtection="1">
      <alignment/>
      <protection/>
    </xf>
    <xf numFmtId="180" fontId="4" fillId="0" borderId="0" xfId="0" applyNumberFormat="1" applyFont="1" applyBorder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180" fontId="2" fillId="0" borderId="0" xfId="0" applyNumberFormat="1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 vertical="center"/>
      <protection/>
    </xf>
    <xf numFmtId="180" fontId="14" fillId="0" borderId="0" xfId="0" applyNumberFormat="1" applyFont="1" applyBorder="1" applyAlignment="1" applyProtection="1">
      <alignment horizontal="center" vertical="center"/>
      <protection/>
    </xf>
    <xf numFmtId="0" fontId="15" fillId="0" borderId="0" xfId="0" applyFont="1" applyBorder="1" applyAlignment="1" applyProtection="1">
      <alignment horizontal="left" vertical="center"/>
      <protection/>
    </xf>
    <xf numFmtId="180" fontId="15" fillId="0" borderId="0" xfId="0" applyNumberFormat="1" applyFont="1" applyBorder="1" applyAlignment="1" applyProtection="1">
      <alignment horizontal="left" vertical="center"/>
      <protection/>
    </xf>
    <xf numFmtId="0" fontId="15" fillId="0" borderId="0" xfId="0" applyFont="1" applyBorder="1" applyAlignment="1" applyProtection="1">
      <alignment horizontal="center" vertical="center"/>
      <protection/>
    </xf>
    <xf numFmtId="180" fontId="15" fillId="0" borderId="0" xfId="0" applyNumberFormat="1" applyFont="1" applyBorder="1" applyAlignment="1" applyProtection="1">
      <alignment horizontal="right" vertical="center"/>
      <protection/>
    </xf>
    <xf numFmtId="0" fontId="10" fillId="0" borderId="9" xfId="0" applyFont="1" applyBorder="1" applyAlignment="1" applyProtection="1">
      <alignment horizontal="center" vertical="center" wrapText="1"/>
      <protection/>
    </xf>
    <xf numFmtId="180" fontId="10" fillId="0" borderId="9" xfId="0" applyNumberFormat="1" applyFont="1" applyBorder="1" applyAlignment="1" applyProtection="1">
      <alignment horizontal="center" vertical="center" wrapText="1"/>
      <protection/>
    </xf>
    <xf numFmtId="180" fontId="10" fillId="0" borderId="19" xfId="0" applyNumberFormat="1" applyFont="1" applyBorder="1" applyAlignment="1" applyProtection="1">
      <alignment horizontal="center" vertical="center" wrapText="1"/>
      <protection/>
    </xf>
    <xf numFmtId="0" fontId="4" fillId="0" borderId="9" xfId="0" applyFont="1" applyBorder="1" applyAlignment="1" applyProtection="1">
      <alignment horizontal="left" vertical="center" wrapText="1"/>
      <protection/>
    </xf>
    <xf numFmtId="180" fontId="4" fillId="0" borderId="9" xfId="0" applyNumberFormat="1" applyFont="1" applyBorder="1" applyAlignment="1" applyProtection="1">
      <alignment horizontal="right" vertical="center" wrapText="1"/>
      <protection/>
    </xf>
    <xf numFmtId="0" fontId="4" fillId="0" borderId="21" xfId="0" applyFont="1" applyBorder="1" applyAlignment="1" applyProtection="1">
      <alignment horizontal="left" vertical="center" wrapText="1"/>
      <protection/>
    </xf>
    <xf numFmtId="180" fontId="2" fillId="0" borderId="13" xfId="0" applyNumberFormat="1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left" wrapText="1"/>
      <protection/>
    </xf>
    <xf numFmtId="180" fontId="4" fillId="0" borderId="22" xfId="0" applyNumberFormat="1" applyFont="1" applyBorder="1" applyAlignment="1" applyProtection="1">
      <alignment horizontal="right" vertical="center" wrapText="1"/>
      <protection/>
    </xf>
    <xf numFmtId="180" fontId="4" fillId="0" borderId="9" xfId="0" applyNumberFormat="1" applyFont="1" applyBorder="1" applyAlignment="1" applyProtection="1">
      <alignment horizontal="left" vertical="center" wrapText="1"/>
      <protection/>
    </xf>
    <xf numFmtId="0" fontId="4" fillId="34" borderId="9" xfId="0" applyFont="1" applyFill="1" applyBorder="1" applyAlignment="1" applyProtection="1">
      <alignment horizontal="center" vertical="center" wrapText="1"/>
      <protection/>
    </xf>
    <xf numFmtId="180" fontId="4" fillId="34" borderId="9" xfId="0" applyNumberFormat="1" applyFont="1" applyFill="1" applyBorder="1" applyAlignment="1" applyProtection="1">
      <alignment horizontal="right" vertical="center" wrapText="1"/>
      <protection/>
    </xf>
    <xf numFmtId="180" fontId="4" fillId="36" borderId="9" xfId="0" applyNumberFormat="1" applyFont="1" applyFill="1" applyBorder="1" applyAlignment="1" applyProtection="1">
      <alignment horizontal="right" vertical="center" wrapText="1"/>
      <protection/>
    </xf>
    <xf numFmtId="180" fontId="4" fillId="0" borderId="9" xfId="0" applyNumberFormat="1" applyFont="1" applyBorder="1" applyAlignment="1" applyProtection="1">
      <alignment horizontal="right" wrapText="1"/>
      <protection/>
    </xf>
    <xf numFmtId="0" fontId="4" fillId="33" borderId="9" xfId="0" applyFont="1" applyFill="1" applyBorder="1" applyAlignment="1" applyProtection="1">
      <alignment horizontal="center" vertical="center" wrapText="1"/>
      <protection/>
    </xf>
    <xf numFmtId="180" fontId="4" fillId="33" borderId="9" xfId="0" applyNumberFormat="1" applyFont="1" applyFill="1" applyBorder="1" applyAlignment="1" applyProtection="1">
      <alignment horizontal="right" vertical="center" wrapText="1"/>
      <protection/>
    </xf>
    <xf numFmtId="180" fontId="4" fillId="33" borderId="9" xfId="0" applyNumberFormat="1" applyFont="1" applyFill="1" applyBorder="1" applyAlignment="1" applyProtection="1">
      <alignment vertical="center"/>
      <protection/>
    </xf>
    <xf numFmtId="0" fontId="10" fillId="0" borderId="13" xfId="0" applyFont="1" applyFill="1" applyBorder="1" applyAlignment="1" applyProtection="1">
      <alignment horizontal="left" vertical="center"/>
      <protection/>
    </xf>
    <xf numFmtId="180" fontId="10" fillId="0" borderId="13" xfId="0" applyNumberFormat="1" applyFont="1" applyFill="1" applyBorder="1" applyAlignment="1" applyProtection="1">
      <alignment horizontal="right" vertical="center"/>
      <protection/>
    </xf>
    <xf numFmtId="180" fontId="10" fillId="0" borderId="13" xfId="0" applyNumberFormat="1" applyFont="1" applyFill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 horizontal="right"/>
      <protection/>
    </xf>
    <xf numFmtId="0" fontId="11" fillId="0" borderId="13" xfId="0" applyFont="1" applyBorder="1" applyAlignment="1" applyProtection="1">
      <alignment horizontal="center" vertical="center"/>
      <protection/>
    </xf>
    <xf numFmtId="180" fontId="10" fillId="36" borderId="13" xfId="0" applyNumberFormat="1" applyFont="1" applyFill="1" applyBorder="1" applyAlignment="1" applyProtection="1">
      <alignment horizontal="center" vertical="center"/>
      <protection/>
    </xf>
    <xf numFmtId="9" fontId="10" fillId="36" borderId="13" xfId="0" applyNumberFormat="1" applyFont="1" applyFill="1" applyBorder="1" applyAlignment="1" applyProtection="1">
      <alignment horizontal="center" vertical="center"/>
      <protection/>
    </xf>
    <xf numFmtId="9" fontId="4" fillId="0" borderId="13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15" fillId="0" borderId="0" xfId="0" applyFont="1" applyBorder="1" applyAlignment="1" applyProtection="1">
      <alignment horizontal="right" vertical="center"/>
      <protection/>
    </xf>
    <xf numFmtId="0" fontId="4" fillId="0" borderId="9" xfId="0" applyFont="1" applyBorder="1" applyAlignment="1" applyProtection="1">
      <alignment/>
      <protection/>
    </xf>
    <xf numFmtId="0" fontId="4" fillId="0" borderId="23" xfId="0" applyFont="1" applyFill="1" applyBorder="1" applyAlignment="1" applyProtection="1">
      <alignment vertical="center"/>
      <protection/>
    </xf>
    <xf numFmtId="181" fontId="16" fillId="0" borderId="19" xfId="0" applyNumberFormat="1" applyFont="1" applyFill="1" applyBorder="1" applyAlignment="1" applyProtection="1">
      <alignment horizontal="center" vertical="center"/>
      <protection/>
    </xf>
    <xf numFmtId="181" fontId="16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24" xfId="0" applyFont="1" applyBorder="1" applyAlignment="1" applyProtection="1">
      <alignment/>
      <protection/>
    </xf>
    <xf numFmtId="181" fontId="16" fillId="0" borderId="13" xfId="0" applyNumberFormat="1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17" fillId="0" borderId="0" xfId="0" applyFont="1" applyBorder="1" applyAlignment="1" applyProtection="1">
      <alignment horizontal="center" vertical="center"/>
      <protection/>
    </xf>
    <xf numFmtId="0" fontId="18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8" fillId="0" borderId="13" xfId="0" applyFont="1" applyBorder="1" applyAlignment="1" applyProtection="1">
      <alignment horizontal="center" vertical="center"/>
      <protection/>
    </xf>
    <xf numFmtId="0" fontId="8" fillId="0" borderId="20" xfId="0" applyFont="1" applyBorder="1" applyAlignment="1" applyProtection="1">
      <alignment horizontal="center" vertical="center"/>
      <protection/>
    </xf>
    <xf numFmtId="0" fontId="1" fillId="37" borderId="13" xfId="32" applyFont="1" applyFill="1" applyBorder="1" applyAlignment="1">
      <alignment horizontal="center" vertical="center"/>
      <protection/>
    </xf>
    <xf numFmtId="0" fontId="1" fillId="37" borderId="13" xfId="0" applyFont="1" applyFill="1" applyBorder="1" applyAlignment="1">
      <alignment horizontal="center" vertical="center"/>
    </xf>
    <xf numFmtId="180" fontId="4" fillId="37" borderId="24" xfId="0" applyNumberFormat="1" applyFont="1" applyFill="1" applyBorder="1" applyAlignment="1" applyProtection="1">
      <alignment horizontal="right" vertical="center"/>
      <protection/>
    </xf>
    <xf numFmtId="180" fontId="4" fillId="37" borderId="13" xfId="0" applyNumberFormat="1" applyFont="1" applyFill="1" applyBorder="1" applyAlignment="1" applyProtection="1">
      <alignment horizontal="right" vertical="center"/>
      <protection/>
    </xf>
    <xf numFmtId="180" fontId="4" fillId="37" borderId="25" xfId="0" applyNumberFormat="1" applyFont="1" applyFill="1" applyBorder="1" applyAlignment="1" applyProtection="1">
      <alignment horizontal="right" vertical="center"/>
      <protection/>
    </xf>
    <xf numFmtId="0" fontId="19" fillId="0" borderId="13" xfId="32" applyFont="1" applyBorder="1" applyAlignment="1">
      <alignment horizontal="left" vertical="center" wrapText="1"/>
      <protection/>
    </xf>
    <xf numFmtId="180" fontId="10" fillId="0" borderId="24" xfId="0" applyNumberFormat="1" applyFont="1" applyFill="1" applyBorder="1" applyAlignment="1" applyProtection="1">
      <alignment horizontal="right" vertical="center"/>
      <protection/>
    </xf>
    <xf numFmtId="180" fontId="10" fillId="0" borderId="13" xfId="0" applyNumberFormat="1" applyFont="1" applyFill="1" applyBorder="1" applyAlignment="1" applyProtection="1">
      <alignment horizontal="right" vertical="center"/>
      <protection/>
    </xf>
    <xf numFmtId="180" fontId="10" fillId="0" borderId="25" xfId="0" applyNumberFormat="1" applyFont="1" applyFill="1" applyBorder="1" applyAlignment="1" applyProtection="1">
      <alignment horizontal="right" vertical="center"/>
      <protection/>
    </xf>
    <xf numFmtId="0" fontId="1" fillId="0" borderId="13" xfId="32" applyFont="1" applyBorder="1" applyAlignment="1">
      <alignment horizontal="center" vertical="center" wrapText="1"/>
      <protection/>
    </xf>
    <xf numFmtId="0" fontId="1" fillId="0" borderId="13" xfId="32" applyFont="1" applyBorder="1" applyAlignment="1">
      <alignment horizontal="justify" vertical="center" wrapText="1"/>
      <protection/>
    </xf>
    <xf numFmtId="180" fontId="4" fillId="0" borderId="24" xfId="0" applyNumberFormat="1" applyFont="1" applyFill="1" applyBorder="1" applyAlignment="1" applyProtection="1">
      <alignment horizontal="right" vertical="center"/>
      <protection/>
    </xf>
    <xf numFmtId="180" fontId="4" fillId="0" borderId="25" xfId="0" applyNumberFormat="1" applyFont="1" applyBorder="1" applyAlignment="1" applyProtection="1">
      <alignment vertical="center"/>
      <protection/>
    </xf>
    <xf numFmtId="180" fontId="6" fillId="0" borderId="13" xfId="95" applyNumberFormat="1" applyFont="1" applyBorder="1">
      <alignment vertical="center"/>
      <protection/>
    </xf>
    <xf numFmtId="180" fontId="6" fillId="0" borderId="13" xfId="90" applyNumberFormat="1" applyFont="1" applyBorder="1">
      <alignment vertical="center"/>
      <protection/>
    </xf>
    <xf numFmtId="180" fontId="4" fillId="0" borderId="13" xfId="0" applyNumberFormat="1" applyFont="1" applyBorder="1" applyAlignment="1" applyProtection="1">
      <alignment horizontal="right" vertical="center"/>
      <protection/>
    </xf>
    <xf numFmtId="180" fontId="6" fillId="0" borderId="13" xfId="79" applyNumberFormat="1" applyFont="1" applyBorder="1">
      <alignment vertical="center"/>
      <protection/>
    </xf>
    <xf numFmtId="180" fontId="6" fillId="0" borderId="13" xfId="74" applyNumberFormat="1" applyFont="1" applyBorder="1">
      <alignment vertical="center"/>
      <protection/>
    </xf>
    <xf numFmtId="180" fontId="6" fillId="0" borderId="13" xfId="96" applyNumberFormat="1" applyFont="1" applyBorder="1">
      <alignment vertical="center"/>
      <protection/>
    </xf>
    <xf numFmtId="180" fontId="6" fillId="0" borderId="13" xfId="97" applyNumberFormat="1" applyFont="1" applyBorder="1">
      <alignment vertical="center"/>
      <protection/>
    </xf>
    <xf numFmtId="0" fontId="1" fillId="0" borderId="13" xfId="32" applyFont="1" applyFill="1" applyBorder="1" applyAlignment="1">
      <alignment horizontal="center" vertical="center" wrapText="1"/>
      <protection/>
    </xf>
    <xf numFmtId="0" fontId="1" fillId="0" borderId="13" xfId="32" applyFont="1" applyFill="1" applyBorder="1" applyAlignment="1">
      <alignment horizontal="justify" vertical="center" wrapText="1"/>
      <protection/>
    </xf>
    <xf numFmtId="180" fontId="6" fillId="0" borderId="13" xfId="98" applyNumberFormat="1" applyFont="1" applyBorder="1">
      <alignment vertical="center"/>
      <protection/>
    </xf>
    <xf numFmtId="180" fontId="6" fillId="0" borderId="13" xfId="87" applyNumberFormat="1" applyFont="1" applyBorder="1">
      <alignment vertical="center"/>
      <protection/>
    </xf>
    <xf numFmtId="180" fontId="6" fillId="0" borderId="13" xfId="33" applyNumberFormat="1" applyFont="1" applyBorder="1">
      <alignment vertical="center"/>
      <protection/>
    </xf>
    <xf numFmtId="180" fontId="10" fillId="0" borderId="26" xfId="0" applyNumberFormat="1" applyFont="1" applyFill="1" applyBorder="1" applyAlignment="1" applyProtection="1">
      <alignment horizontal="right" vertical="center"/>
      <protection/>
    </xf>
    <xf numFmtId="180" fontId="4" fillId="0" borderId="13" xfId="0" applyNumberFormat="1" applyFont="1" applyFill="1" applyBorder="1" applyAlignment="1" applyProtection="1">
      <alignment horizontal="right" vertical="center"/>
      <protection/>
    </xf>
    <xf numFmtId="3" fontId="4" fillId="36" borderId="13" xfId="0" applyNumberFormat="1" applyFont="1" applyFill="1" applyBorder="1" applyAlignment="1" applyProtection="1">
      <alignment horizontal="right" vertical="center"/>
      <protection/>
    </xf>
    <xf numFmtId="3" fontId="4" fillId="36" borderId="13" xfId="0" applyNumberFormat="1" applyFont="1" applyFill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0" fontId="10" fillId="0" borderId="13" xfId="0" applyFont="1" applyBorder="1" applyAlignment="1" applyProtection="1">
      <alignment vertical="center"/>
      <protection/>
    </xf>
    <xf numFmtId="0" fontId="10" fillId="0" borderId="13" xfId="0" applyFont="1" applyBorder="1" applyAlignment="1" applyProtection="1">
      <alignment horizontal="right" vertical="center"/>
      <protection/>
    </xf>
    <xf numFmtId="0" fontId="4" fillId="0" borderId="13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0" fillId="0" borderId="0" xfId="0" applyFont="1" applyAlignment="1">
      <alignment/>
    </xf>
    <xf numFmtId="0" fontId="7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9" fillId="0" borderId="9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9" fillId="0" borderId="19" xfId="0" applyFont="1" applyBorder="1" applyAlignment="1" applyProtection="1">
      <alignment horizontal="center" vertical="center"/>
      <protection/>
    </xf>
    <xf numFmtId="0" fontId="9" fillId="0" borderId="19" xfId="0" applyFont="1" applyBorder="1" applyAlignment="1" applyProtection="1">
      <alignment horizontal="center" vertical="center" wrapText="1"/>
      <protection/>
    </xf>
    <xf numFmtId="49" fontId="4" fillId="0" borderId="13" xfId="0" applyNumberFormat="1" applyFont="1" applyBorder="1" applyAlignment="1" applyProtection="1">
      <alignment horizontal="center" vertical="center"/>
      <protection/>
    </xf>
    <xf numFmtId="182" fontId="20" fillId="0" borderId="13" xfId="0" applyNumberFormat="1" applyFont="1" applyBorder="1" applyAlignment="1" applyProtection="1">
      <alignment horizontal="center" vertical="center"/>
      <protection/>
    </xf>
    <xf numFmtId="0" fontId="10" fillId="35" borderId="10" xfId="0" applyFont="1" applyFill="1" applyBorder="1" applyAlignment="1" applyProtection="1">
      <alignment vertical="center"/>
      <protection/>
    </xf>
    <xf numFmtId="0" fontId="10" fillId="35" borderId="11" xfId="0" applyFont="1" applyFill="1" applyBorder="1" applyAlignment="1" applyProtection="1">
      <alignment horizontal="center" vertical="center"/>
      <protection/>
    </xf>
    <xf numFmtId="180" fontId="10" fillId="35" borderId="27" xfId="0" applyNumberFormat="1" applyFont="1" applyFill="1" applyBorder="1" applyAlignment="1" applyProtection="1">
      <alignment horizontal="right" vertical="center"/>
      <protection/>
    </xf>
    <xf numFmtId="180" fontId="10" fillId="35" borderId="20" xfId="0" applyNumberFormat="1" applyFont="1" applyFill="1" applyBorder="1" applyAlignment="1" applyProtection="1">
      <alignment vertical="center"/>
      <protection/>
    </xf>
    <xf numFmtId="10" fontId="10" fillId="35" borderId="20" xfId="0" applyNumberFormat="1" applyFont="1" applyFill="1" applyBorder="1" applyAlignment="1" applyProtection="1">
      <alignment vertical="center"/>
      <protection/>
    </xf>
    <xf numFmtId="180" fontId="10" fillId="33" borderId="13" xfId="85" applyNumberFormat="1" applyFont="1" applyFill="1" applyBorder="1" applyAlignment="1" applyProtection="1">
      <alignment horizontal="right" vertical="center" wrapText="1"/>
      <protection/>
    </xf>
    <xf numFmtId="180" fontId="10" fillId="33" borderId="13" xfId="0" applyNumberFormat="1" applyFont="1" applyFill="1" applyBorder="1" applyAlignment="1" applyProtection="1">
      <alignment horizontal="right" vertical="center"/>
      <protection/>
    </xf>
    <xf numFmtId="180" fontId="10" fillId="33" borderId="20" xfId="0" applyNumberFormat="1" applyFont="1" applyFill="1" applyBorder="1" applyAlignment="1" applyProtection="1">
      <alignment vertical="center"/>
      <protection/>
    </xf>
    <xf numFmtId="10" fontId="10" fillId="33" borderId="20" xfId="0" applyNumberFormat="1" applyFont="1" applyFill="1" applyBorder="1" applyAlignment="1" applyProtection="1">
      <alignment vertical="center"/>
      <protection/>
    </xf>
    <xf numFmtId="180" fontId="10" fillId="34" borderId="13" xfId="85" applyNumberFormat="1" applyFont="1" applyFill="1" applyBorder="1" applyAlignment="1" applyProtection="1">
      <alignment horizontal="right" vertical="center"/>
      <protection/>
    </xf>
    <xf numFmtId="180" fontId="10" fillId="34" borderId="13" xfId="0" applyNumberFormat="1" applyFont="1" applyFill="1" applyBorder="1" applyAlignment="1" applyProtection="1">
      <alignment horizontal="right" vertical="center"/>
      <protection/>
    </xf>
    <xf numFmtId="180" fontId="10" fillId="34" borderId="20" xfId="0" applyNumberFormat="1" applyFont="1" applyFill="1" applyBorder="1" applyAlignment="1" applyProtection="1">
      <alignment vertical="center"/>
      <protection/>
    </xf>
    <xf numFmtId="10" fontId="10" fillId="34" borderId="20" xfId="0" applyNumberFormat="1" applyFont="1" applyFill="1" applyBorder="1" applyAlignment="1" applyProtection="1">
      <alignment vertical="center"/>
      <protection/>
    </xf>
    <xf numFmtId="180" fontId="4" fillId="0" borderId="13" xfId="85" applyNumberFormat="1" applyFont="1" applyFill="1" applyBorder="1" applyAlignment="1" applyProtection="1">
      <alignment horizontal="right" vertical="center"/>
      <protection/>
    </xf>
    <xf numFmtId="180" fontId="10" fillId="0" borderId="20" xfId="0" applyNumberFormat="1" applyFont="1" applyFill="1" applyBorder="1" applyAlignment="1" applyProtection="1">
      <alignment vertical="center"/>
      <protection/>
    </xf>
    <xf numFmtId="10" fontId="10" fillId="0" borderId="20" xfId="0" applyNumberFormat="1" applyFont="1" applyFill="1" applyBorder="1" applyAlignment="1" applyProtection="1">
      <alignment vertical="center"/>
      <protection/>
    </xf>
    <xf numFmtId="180" fontId="10" fillId="33" borderId="13" xfId="85" applyNumberFormat="1" applyFont="1" applyFill="1" applyBorder="1" applyAlignment="1" applyProtection="1">
      <alignment horizontal="right" vertical="center"/>
      <protection/>
    </xf>
    <xf numFmtId="180" fontId="4" fillId="0" borderId="13" xfId="0" applyNumberFormat="1" applyFont="1" applyFill="1" applyBorder="1" applyAlignment="1" applyProtection="1">
      <alignment vertical="center"/>
      <protection/>
    </xf>
    <xf numFmtId="180" fontId="4" fillId="0" borderId="24" xfId="0" applyNumberFormat="1" applyFont="1" applyBorder="1" applyAlignment="1" applyProtection="1">
      <alignment/>
      <protection/>
    </xf>
    <xf numFmtId="180" fontId="10" fillId="0" borderId="13" xfId="0" applyNumberFormat="1" applyFont="1" applyFill="1" applyBorder="1" applyAlignment="1" applyProtection="1">
      <alignment vertical="center"/>
      <protection/>
    </xf>
    <xf numFmtId="10" fontId="10" fillId="0" borderId="13" xfId="0" applyNumberFormat="1" applyFont="1" applyFill="1" applyBorder="1" applyAlignment="1" applyProtection="1">
      <alignment vertical="center"/>
      <protection/>
    </xf>
    <xf numFmtId="0" fontId="2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 horizontal="center" vertical="top" wrapText="1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180" fontId="4" fillId="0" borderId="13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10" fillId="0" borderId="9" xfId="0" applyFont="1" applyBorder="1" applyAlignment="1" applyProtection="1">
      <alignment horizontal="center" vertical="center"/>
      <protection/>
    </xf>
    <xf numFmtId="0" fontId="10" fillId="0" borderId="19" xfId="0" applyFont="1" applyFill="1" applyBorder="1" applyAlignment="1" applyProtection="1">
      <alignment horizontal="center" vertical="center"/>
      <protection/>
    </xf>
    <xf numFmtId="4" fontId="4" fillId="0" borderId="19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Font="1" applyFill="1" applyBorder="1" applyAlignment="1" applyProtection="1">
      <alignment horizontal="left" vertical="center"/>
      <protection/>
    </xf>
    <xf numFmtId="0" fontId="4" fillId="0" borderId="13" xfId="0" applyFont="1" applyFill="1" applyBorder="1" applyAlignment="1" applyProtection="1">
      <alignment vertical="center"/>
      <protection/>
    </xf>
    <xf numFmtId="0" fontId="4" fillId="0" borderId="13" xfId="0" applyFont="1" applyFill="1" applyBorder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 vertical="center"/>
      <protection/>
    </xf>
    <xf numFmtId="0" fontId="4" fillId="0" borderId="13" xfId="0" applyFont="1" applyFill="1" applyBorder="1" applyAlignment="1" applyProtection="1">
      <alignment horizontal="left" vertical="center"/>
      <protection/>
    </xf>
    <xf numFmtId="0" fontId="22" fillId="0" borderId="13" xfId="0" applyFont="1" applyFill="1" applyBorder="1" applyAlignment="1" applyProtection="1">
      <alignment horizontal="left" vertical="center"/>
      <protection/>
    </xf>
    <xf numFmtId="180" fontId="4" fillId="0" borderId="13" xfId="0" applyNumberFormat="1" applyFont="1" applyFill="1" applyBorder="1" applyAlignment="1" applyProtection="1">
      <alignment/>
      <protection/>
    </xf>
    <xf numFmtId="180" fontId="4" fillId="0" borderId="13" xfId="0" applyNumberFormat="1" applyFont="1" applyFill="1" applyBorder="1" applyAlignment="1" applyProtection="1">
      <alignment horizontal="right" vertical="center"/>
      <protection/>
    </xf>
    <xf numFmtId="0" fontId="22" fillId="0" borderId="13" xfId="0" applyFont="1" applyFill="1" applyBorder="1" applyAlignment="1" applyProtection="1">
      <alignment horizontal="left"/>
      <protection/>
    </xf>
    <xf numFmtId="0" fontId="22" fillId="0" borderId="13" xfId="0" applyFont="1" applyFill="1" applyBorder="1" applyAlignment="1" applyProtection="1">
      <alignment vertical="center"/>
      <protection/>
    </xf>
    <xf numFmtId="0" fontId="4" fillId="0" borderId="13" xfId="0" applyFont="1" applyFill="1" applyBorder="1" applyAlignment="1" applyProtection="1">
      <alignment horizontal="center" vertical="center"/>
      <protection/>
    </xf>
    <xf numFmtId="0" fontId="10" fillId="0" borderId="13" xfId="0" applyFont="1" applyFill="1" applyBorder="1" applyAlignment="1" applyProtection="1">
      <alignment horizontal="center" vertical="center"/>
      <protection/>
    </xf>
    <xf numFmtId="183" fontId="4" fillId="0" borderId="13" xfId="0" applyNumberFormat="1" applyFont="1" applyFill="1" applyBorder="1" applyAlignment="1" applyProtection="1">
      <alignment horizontal="right" vertical="center"/>
      <protection/>
    </xf>
    <xf numFmtId="183" fontId="4" fillId="0" borderId="13" xfId="0" applyNumberFormat="1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/>
      <protection/>
    </xf>
  </cellXfs>
  <cellStyles count="9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@ET_Style?b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常规_表4-一般公共预算基本支出表" xfId="32"/>
    <cellStyle name="常规_表4-一般公共预算基本支出表_10" xfId="33"/>
    <cellStyle name="标题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@ET_Style?var" xfId="57"/>
    <cellStyle name="强调文字颜色 4" xfId="58"/>
    <cellStyle name="@ET_Style?center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  <cellStyle name="常规_表2-财政拨款支出总表_1" xfId="68"/>
    <cellStyle name="@ET_Style?h1" xfId="69"/>
    <cellStyle name="常规_附2街道_3" xfId="70"/>
    <cellStyle name="@ET_Style?u" xfId="71"/>
    <cellStyle name="常规_表4-一般公共预算基本支出表_16" xfId="72"/>
    <cellStyle name="@ET_Style?ol" xfId="73"/>
    <cellStyle name="常规_表4-一般公共预算基本支出表_5" xfId="74"/>
    <cellStyle name="@ET_Style?s" xfId="75"/>
    <cellStyle name="@ET_Style?@font-face" xfId="76"/>
    <cellStyle name="常规_表4-一般公共预算基本支出表_14" xfId="77"/>
    <cellStyle name="@ET_Style?sub" xfId="78"/>
    <cellStyle name="常规_表4-一般公共预算基本支出表_4" xfId="79"/>
    <cellStyle name="@ET_Style?th" xfId="80"/>
    <cellStyle name="@ET_Style?p.p0" xfId="81"/>
    <cellStyle name="@ET_Style?@page" xfId="82"/>
    <cellStyle name="常规_表3-一般公共预算支出总表" xfId="83"/>
    <cellStyle name="常规 2" xfId="84"/>
    <cellStyle name="常规_Sheet5" xfId="85"/>
    <cellStyle name="常规_表3-一般公共预算支出总表_1" xfId="86"/>
    <cellStyle name="常规_表4-一般公共预算基本支出表_9" xfId="87"/>
    <cellStyle name="常规_表3-一般公共预算支出总表_2" xfId="88"/>
    <cellStyle name="常规_表2-财政拨款支出总表" xfId="89"/>
    <cellStyle name="常规_表4-一般公共预算基本支出表_3" xfId="90"/>
    <cellStyle name="常规_表2-财政拨款支出总表_2" xfId="91"/>
    <cellStyle name="常规_表2-财政拨款支出总表_3" xfId="92"/>
    <cellStyle name="常规_表2-财政拨款支出总表_4" xfId="93"/>
    <cellStyle name="常规_表4-一般公共预算基本支出表_1" xfId="94"/>
    <cellStyle name="常规_表4-一般公共预算基本支出表_2" xfId="95"/>
    <cellStyle name="常规_表4-一般公共预算基本支出表_6" xfId="96"/>
    <cellStyle name="常规_表4-一般公共预算基本支出表_7" xfId="97"/>
    <cellStyle name="常规_表4-一般公共预算基本支出表_8" xfId="98"/>
    <cellStyle name="常规_表4-一般公共预算基本支出表_11" xfId="99"/>
    <cellStyle name="常规_表4-一般公共预算基本支出表_12" xfId="100"/>
    <cellStyle name="常规_表4-一般公共预算基本支出表_13" xfId="101"/>
    <cellStyle name="常规_表4-一般公共预算基本支出表_15" xfId="102"/>
    <cellStyle name="常规_表4-一般公共预算基本支出表_17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05"/>
  <sheetViews>
    <sheetView tabSelected="1" workbookViewId="0" topLeftCell="A1">
      <selection activeCell="C14" sqref="C14"/>
    </sheetView>
  </sheetViews>
  <sheetFormatPr defaultColWidth="9.140625" defaultRowHeight="12.75" customHeight="1"/>
  <cols>
    <col min="1" max="1" width="27.57421875" style="48" customWidth="1"/>
    <col min="2" max="2" width="18.8515625" style="54" customWidth="1"/>
    <col min="3" max="3" width="34.57421875" style="48" customWidth="1"/>
    <col min="4" max="4" width="17.28125" style="48" customWidth="1"/>
    <col min="5" max="5" width="15.140625" style="48" customWidth="1"/>
    <col min="6" max="6" width="14.7109375" style="48" customWidth="1"/>
    <col min="7" max="7" width="9.140625" style="48" customWidth="1"/>
  </cols>
  <sheetData>
    <row r="1" spans="1:6" s="48" customFormat="1" ht="31.5" customHeight="1">
      <c r="A1" s="53" t="s">
        <v>0</v>
      </c>
      <c r="B1" s="53"/>
      <c r="C1" s="53"/>
      <c r="D1" s="53"/>
      <c r="E1" s="53"/>
      <c r="F1" s="53"/>
    </row>
    <row r="2" spans="1:6" s="48" customFormat="1" ht="14.25" customHeight="1">
      <c r="A2" s="212" t="s">
        <v>1</v>
      </c>
      <c r="B2" s="212"/>
      <c r="C2" s="213"/>
      <c r="D2" s="214"/>
      <c r="E2" s="215"/>
      <c r="F2" s="215" t="s">
        <v>2</v>
      </c>
    </row>
    <row r="3" spans="1:6" s="48" customFormat="1" ht="19.5" customHeight="1">
      <c r="A3" s="216" t="s">
        <v>3</v>
      </c>
      <c r="B3" s="216"/>
      <c r="C3" s="216" t="s">
        <v>4</v>
      </c>
      <c r="D3" s="216"/>
      <c r="E3" s="216"/>
      <c r="F3" s="216"/>
    </row>
    <row r="4" spans="1:6" s="48" customFormat="1" ht="24" customHeight="1">
      <c r="A4" s="217" t="s">
        <v>5</v>
      </c>
      <c r="B4" s="217" t="s">
        <v>6</v>
      </c>
      <c r="C4" s="217" t="s">
        <v>7</v>
      </c>
      <c r="D4" s="217" t="s">
        <v>6</v>
      </c>
      <c r="E4" s="218" t="s">
        <v>8</v>
      </c>
      <c r="F4" s="218" t="s">
        <v>9</v>
      </c>
    </row>
    <row r="5" spans="1:6" s="48" customFormat="1" ht="24" customHeight="1">
      <c r="A5" s="219" t="s">
        <v>10</v>
      </c>
      <c r="B5" s="165">
        <f>B6</f>
        <v>1034015</v>
      </c>
      <c r="C5" s="220" t="s">
        <v>11</v>
      </c>
      <c r="D5" s="165">
        <f aca="true" t="shared" si="0" ref="D5:F5">SUM(D6:D34)</f>
        <v>1034015</v>
      </c>
      <c r="E5" s="165">
        <f t="shared" si="0"/>
        <v>1034015</v>
      </c>
      <c r="F5" s="165">
        <f t="shared" si="0"/>
        <v>0</v>
      </c>
    </row>
    <row r="6" spans="1:6" s="48" customFormat="1" ht="19.5" customHeight="1">
      <c r="A6" s="221" t="s">
        <v>12</v>
      </c>
      <c r="B6" s="165">
        <f>B7+B8</f>
        <v>1034015</v>
      </c>
      <c r="C6" s="222" t="s">
        <v>13</v>
      </c>
      <c r="D6" s="165">
        <v>0</v>
      </c>
      <c r="E6" s="165">
        <v>0</v>
      </c>
      <c r="F6" s="165">
        <f>SUM(F7:F35)</f>
        <v>0</v>
      </c>
    </row>
    <row r="7" spans="1:6" s="48" customFormat="1" ht="19.5" customHeight="1">
      <c r="A7" s="223" t="s">
        <v>14</v>
      </c>
      <c r="B7" s="165">
        <v>1034015</v>
      </c>
      <c r="C7" s="222" t="s">
        <v>15</v>
      </c>
      <c r="D7" s="165">
        <f aca="true" t="shared" si="1" ref="D7:D12">SUM(D8:D36)</f>
        <v>0</v>
      </c>
      <c r="E7" s="165">
        <f aca="true" t="shared" si="2" ref="E7:E12">SUM(E8:E36)</f>
        <v>0</v>
      </c>
      <c r="F7" s="165">
        <f>SUM(F8:F36)</f>
        <v>0</v>
      </c>
    </row>
    <row r="8" spans="1:6" s="48" customFormat="1" ht="19.5" customHeight="1">
      <c r="A8" s="223" t="s">
        <v>16</v>
      </c>
      <c r="B8" s="165">
        <v>0</v>
      </c>
      <c r="C8" s="222" t="s">
        <v>17</v>
      </c>
      <c r="D8" s="165">
        <f t="shared" si="1"/>
        <v>0</v>
      </c>
      <c r="E8" s="165">
        <f t="shared" si="2"/>
        <v>0</v>
      </c>
      <c r="F8" s="165">
        <f aca="true" t="shared" si="3" ref="F8:F18">SUM(F9:F37)</f>
        <v>0</v>
      </c>
    </row>
    <row r="9" spans="1:6" s="48" customFormat="1" ht="19.5" customHeight="1">
      <c r="A9" s="224"/>
      <c r="B9" s="225"/>
      <c r="C9" s="222" t="s">
        <v>18</v>
      </c>
      <c r="D9" s="165">
        <f t="shared" si="1"/>
        <v>0</v>
      </c>
      <c r="E9" s="165">
        <f t="shared" si="2"/>
        <v>0</v>
      </c>
      <c r="F9" s="165">
        <f t="shared" si="3"/>
        <v>0</v>
      </c>
    </row>
    <row r="10" spans="1:6" s="48" customFormat="1" ht="19.5" customHeight="1">
      <c r="A10" s="224"/>
      <c r="B10" s="226"/>
      <c r="C10" s="222" t="s">
        <v>19</v>
      </c>
      <c r="D10" s="165">
        <f t="shared" si="1"/>
        <v>0</v>
      </c>
      <c r="E10" s="165">
        <f t="shared" si="2"/>
        <v>0</v>
      </c>
      <c r="F10" s="165">
        <f t="shared" si="3"/>
        <v>0</v>
      </c>
    </row>
    <row r="11" spans="1:6" s="48" customFormat="1" ht="19.5" customHeight="1">
      <c r="A11" s="224"/>
      <c r="B11" s="226"/>
      <c r="C11" s="222" t="s">
        <v>20</v>
      </c>
      <c r="D11" s="165">
        <v>970879</v>
      </c>
      <c r="E11" s="165">
        <v>970879</v>
      </c>
      <c r="F11" s="165">
        <f t="shared" si="3"/>
        <v>0</v>
      </c>
    </row>
    <row r="12" spans="1:6" s="48" customFormat="1" ht="19.5" customHeight="1">
      <c r="A12" s="224"/>
      <c r="B12" s="226"/>
      <c r="C12" s="222" t="s">
        <v>21</v>
      </c>
      <c r="D12" s="165">
        <f t="shared" si="1"/>
        <v>0</v>
      </c>
      <c r="E12" s="165">
        <f t="shared" si="2"/>
        <v>0</v>
      </c>
      <c r="F12" s="165">
        <f t="shared" si="3"/>
        <v>0</v>
      </c>
    </row>
    <row r="13" spans="1:6" s="48" customFormat="1" ht="19.5" customHeight="1">
      <c r="A13" s="224"/>
      <c r="B13" s="226"/>
      <c r="C13" s="222" t="s">
        <v>22</v>
      </c>
      <c r="D13" s="165">
        <v>26814</v>
      </c>
      <c r="E13" s="165">
        <v>26814</v>
      </c>
      <c r="F13" s="165">
        <f t="shared" si="3"/>
        <v>0</v>
      </c>
    </row>
    <row r="14" spans="1:6" s="48" customFormat="1" ht="19.5" customHeight="1">
      <c r="A14" s="224"/>
      <c r="B14" s="226"/>
      <c r="C14" s="222" t="s">
        <v>23</v>
      </c>
      <c r="D14" s="165">
        <f aca="true" t="shared" si="4" ref="D14:D24">SUM(D15:D43)</f>
        <v>0</v>
      </c>
      <c r="E14" s="165">
        <f aca="true" t="shared" si="5" ref="E14:E24">SUM(E15:E43)</f>
        <v>0</v>
      </c>
      <c r="F14" s="165">
        <f t="shared" si="3"/>
        <v>0</v>
      </c>
    </row>
    <row r="15" spans="1:6" s="48" customFormat="1" ht="19.5" customHeight="1">
      <c r="A15" s="224"/>
      <c r="B15" s="226"/>
      <c r="C15" s="222" t="s">
        <v>24</v>
      </c>
      <c r="D15" s="165">
        <v>10915</v>
      </c>
      <c r="E15" s="165">
        <v>10915</v>
      </c>
      <c r="F15" s="165">
        <f t="shared" si="3"/>
        <v>0</v>
      </c>
    </row>
    <row r="16" spans="1:6" s="48" customFormat="1" ht="19.5" customHeight="1">
      <c r="A16" s="224"/>
      <c r="B16" s="226"/>
      <c r="C16" s="222" t="s">
        <v>25</v>
      </c>
      <c r="D16" s="165">
        <f t="shared" si="4"/>
        <v>0</v>
      </c>
      <c r="E16" s="165">
        <f t="shared" si="5"/>
        <v>0</v>
      </c>
      <c r="F16" s="165">
        <f t="shared" si="3"/>
        <v>0</v>
      </c>
    </row>
    <row r="17" spans="1:6" s="48" customFormat="1" ht="19.5" customHeight="1">
      <c r="A17" s="224"/>
      <c r="B17" s="226"/>
      <c r="C17" s="222" t="s">
        <v>26</v>
      </c>
      <c r="D17" s="165">
        <f t="shared" si="4"/>
        <v>0</v>
      </c>
      <c r="E17" s="165">
        <f t="shared" si="5"/>
        <v>0</v>
      </c>
      <c r="F17" s="165">
        <f t="shared" si="3"/>
        <v>0</v>
      </c>
    </row>
    <row r="18" spans="1:6" s="48" customFormat="1" ht="19.5" customHeight="1">
      <c r="A18" s="227"/>
      <c r="B18" s="165"/>
      <c r="C18" s="222" t="s">
        <v>27</v>
      </c>
      <c r="D18" s="165">
        <f t="shared" si="4"/>
        <v>0</v>
      </c>
      <c r="E18" s="165">
        <f t="shared" si="5"/>
        <v>0</v>
      </c>
      <c r="F18" s="165">
        <f t="shared" si="3"/>
        <v>0</v>
      </c>
    </row>
    <row r="19" spans="1:6" s="48" customFormat="1" ht="19.5" customHeight="1">
      <c r="A19" s="224"/>
      <c r="B19" s="226"/>
      <c r="C19" s="222" t="s">
        <v>28</v>
      </c>
      <c r="D19" s="165">
        <f t="shared" si="4"/>
        <v>0</v>
      </c>
      <c r="E19" s="165">
        <f t="shared" si="5"/>
        <v>0</v>
      </c>
      <c r="F19" s="165">
        <f aca="true" t="shared" si="6" ref="F19:F38">SUM(F20:F48)</f>
        <v>0</v>
      </c>
    </row>
    <row r="20" spans="1:6" s="48" customFormat="1" ht="19.5" customHeight="1">
      <c r="A20" s="224"/>
      <c r="B20" s="165"/>
      <c r="C20" s="222" t="s">
        <v>29</v>
      </c>
      <c r="D20" s="165">
        <f t="shared" si="4"/>
        <v>0</v>
      </c>
      <c r="E20" s="165">
        <f t="shared" si="5"/>
        <v>0</v>
      </c>
      <c r="F20" s="165">
        <f t="shared" si="6"/>
        <v>0</v>
      </c>
    </row>
    <row r="21" spans="1:6" s="48" customFormat="1" ht="19.5" customHeight="1">
      <c r="A21" s="227"/>
      <c r="B21" s="226"/>
      <c r="C21" s="222" t="s">
        <v>30</v>
      </c>
      <c r="D21" s="165">
        <f t="shared" si="4"/>
        <v>0</v>
      </c>
      <c r="E21" s="165">
        <f t="shared" si="5"/>
        <v>0</v>
      </c>
      <c r="F21" s="165">
        <f t="shared" si="6"/>
        <v>0</v>
      </c>
    </row>
    <row r="22" spans="1:6" s="48" customFormat="1" ht="19.5" customHeight="1">
      <c r="A22" s="224"/>
      <c r="B22" s="226"/>
      <c r="C22" s="222" t="s">
        <v>31</v>
      </c>
      <c r="D22" s="165">
        <f t="shared" si="4"/>
        <v>0</v>
      </c>
      <c r="E22" s="165">
        <f t="shared" si="5"/>
        <v>0</v>
      </c>
      <c r="F22" s="165">
        <f t="shared" si="6"/>
        <v>0</v>
      </c>
    </row>
    <row r="23" spans="1:6" s="48" customFormat="1" ht="19.5" customHeight="1">
      <c r="A23" s="224"/>
      <c r="B23" s="226"/>
      <c r="C23" s="222" t="s">
        <v>32</v>
      </c>
      <c r="D23" s="165">
        <f t="shared" si="4"/>
        <v>0</v>
      </c>
      <c r="E23" s="165">
        <f t="shared" si="5"/>
        <v>0</v>
      </c>
      <c r="F23" s="165">
        <f t="shared" si="6"/>
        <v>0</v>
      </c>
    </row>
    <row r="24" spans="1:6" s="48" customFormat="1" ht="19.5" customHeight="1">
      <c r="A24" s="224"/>
      <c r="B24" s="226"/>
      <c r="C24" s="222" t="s">
        <v>33</v>
      </c>
      <c r="D24" s="165">
        <f t="shared" si="4"/>
        <v>0</v>
      </c>
      <c r="E24" s="165">
        <f t="shared" si="5"/>
        <v>0</v>
      </c>
      <c r="F24" s="165">
        <f t="shared" si="6"/>
        <v>0</v>
      </c>
    </row>
    <row r="25" spans="1:6" s="48" customFormat="1" ht="19.5" customHeight="1">
      <c r="A25" s="224"/>
      <c r="B25" s="226"/>
      <c r="C25" s="222" t="s">
        <v>34</v>
      </c>
      <c r="D25" s="165">
        <v>25407</v>
      </c>
      <c r="E25" s="165">
        <v>25407</v>
      </c>
      <c r="F25" s="165">
        <f t="shared" si="6"/>
        <v>0</v>
      </c>
    </row>
    <row r="26" spans="1:6" s="48" customFormat="1" ht="19.5" customHeight="1">
      <c r="A26" s="224"/>
      <c r="B26" s="226"/>
      <c r="C26" s="222" t="s">
        <v>35</v>
      </c>
      <c r="D26" s="165">
        <f aca="true" t="shared" si="7" ref="D26:D38">SUM(D27:D55)</f>
        <v>0</v>
      </c>
      <c r="E26" s="165">
        <f aca="true" t="shared" si="8" ref="E26:E38">SUM(E27:E55)</f>
        <v>0</v>
      </c>
      <c r="F26" s="165">
        <f t="shared" si="6"/>
        <v>0</v>
      </c>
    </row>
    <row r="27" spans="1:6" s="48" customFormat="1" ht="19.5" customHeight="1">
      <c r="A27" s="224"/>
      <c r="B27" s="226"/>
      <c r="C27" s="222" t="s">
        <v>36</v>
      </c>
      <c r="D27" s="165">
        <f t="shared" si="7"/>
        <v>0</v>
      </c>
      <c r="E27" s="165">
        <f t="shared" si="8"/>
        <v>0</v>
      </c>
      <c r="F27" s="165">
        <f t="shared" si="6"/>
        <v>0</v>
      </c>
    </row>
    <row r="28" spans="1:6" s="48" customFormat="1" ht="19.5" customHeight="1">
      <c r="A28" s="224"/>
      <c r="B28" s="226"/>
      <c r="C28" s="222" t="s">
        <v>37</v>
      </c>
      <c r="D28" s="165">
        <f t="shared" si="7"/>
        <v>0</v>
      </c>
      <c r="E28" s="165">
        <f t="shared" si="8"/>
        <v>0</v>
      </c>
      <c r="F28" s="165">
        <f t="shared" si="6"/>
        <v>0</v>
      </c>
    </row>
    <row r="29" spans="1:6" s="48" customFormat="1" ht="19.5" customHeight="1">
      <c r="A29" s="224"/>
      <c r="B29" s="226"/>
      <c r="C29" s="222" t="s">
        <v>38</v>
      </c>
      <c r="D29" s="165">
        <f t="shared" si="7"/>
        <v>0</v>
      </c>
      <c r="E29" s="165">
        <f t="shared" si="8"/>
        <v>0</v>
      </c>
      <c r="F29" s="165">
        <f t="shared" si="6"/>
        <v>0</v>
      </c>
    </row>
    <row r="30" spans="1:6" s="48" customFormat="1" ht="19.5" customHeight="1">
      <c r="A30" s="224"/>
      <c r="B30" s="226"/>
      <c r="C30" s="222" t="s">
        <v>39</v>
      </c>
      <c r="D30" s="165">
        <f t="shared" si="7"/>
        <v>0</v>
      </c>
      <c r="E30" s="165">
        <f t="shared" si="8"/>
        <v>0</v>
      </c>
      <c r="F30" s="165">
        <f t="shared" si="6"/>
        <v>0</v>
      </c>
    </row>
    <row r="31" spans="1:6" s="48" customFormat="1" ht="19.5" customHeight="1">
      <c r="A31" s="224"/>
      <c r="B31" s="226"/>
      <c r="C31" s="222" t="s">
        <v>40</v>
      </c>
      <c r="D31" s="165">
        <f t="shared" si="7"/>
        <v>0</v>
      </c>
      <c r="E31" s="165">
        <f t="shared" si="8"/>
        <v>0</v>
      </c>
      <c r="F31" s="165">
        <f t="shared" si="6"/>
        <v>0</v>
      </c>
    </row>
    <row r="32" spans="1:6" s="48" customFormat="1" ht="19.5" customHeight="1">
      <c r="A32" s="224"/>
      <c r="B32" s="226"/>
      <c r="C32" s="222" t="s">
        <v>41</v>
      </c>
      <c r="D32" s="165">
        <f t="shared" si="7"/>
        <v>0</v>
      </c>
      <c r="E32" s="165">
        <f t="shared" si="8"/>
        <v>0</v>
      </c>
      <c r="F32" s="165">
        <f t="shared" si="6"/>
        <v>0</v>
      </c>
    </row>
    <row r="33" spans="1:6" s="48" customFormat="1" ht="19.5" customHeight="1">
      <c r="A33" s="224"/>
      <c r="B33" s="226"/>
      <c r="C33" s="222" t="s">
        <v>42</v>
      </c>
      <c r="D33" s="165">
        <f t="shared" si="7"/>
        <v>0</v>
      </c>
      <c r="E33" s="165">
        <f t="shared" si="8"/>
        <v>0</v>
      </c>
      <c r="F33" s="165">
        <f t="shared" si="6"/>
        <v>0</v>
      </c>
    </row>
    <row r="34" spans="1:6" s="48" customFormat="1" ht="19.5" customHeight="1">
      <c r="A34" s="224"/>
      <c r="B34" s="226"/>
      <c r="C34" s="222" t="s">
        <v>43</v>
      </c>
      <c r="D34" s="165">
        <f t="shared" si="7"/>
        <v>0</v>
      </c>
      <c r="E34" s="165">
        <f t="shared" si="8"/>
        <v>0</v>
      </c>
      <c r="F34" s="165">
        <f t="shared" si="6"/>
        <v>0</v>
      </c>
    </row>
    <row r="35" spans="1:6" s="48" customFormat="1" ht="19.5" customHeight="1">
      <c r="A35" s="228"/>
      <c r="B35" s="165"/>
      <c r="C35" s="229"/>
      <c r="D35" s="165">
        <f t="shared" si="7"/>
        <v>0</v>
      </c>
      <c r="E35" s="165">
        <f t="shared" si="8"/>
        <v>0</v>
      </c>
      <c r="F35" s="165">
        <f t="shared" si="6"/>
        <v>0</v>
      </c>
    </row>
    <row r="36" spans="1:6" s="48" customFormat="1" ht="19.5" customHeight="1">
      <c r="A36" s="219" t="s">
        <v>44</v>
      </c>
      <c r="B36" s="165">
        <f>B37+B38</f>
        <v>0</v>
      </c>
      <c r="C36" s="220" t="s">
        <v>45</v>
      </c>
      <c r="D36" s="165">
        <f t="shared" si="7"/>
        <v>0</v>
      </c>
      <c r="E36" s="165">
        <f t="shared" si="8"/>
        <v>0</v>
      </c>
      <c r="F36" s="165">
        <f t="shared" si="6"/>
        <v>0</v>
      </c>
    </row>
    <row r="37" spans="1:6" s="48" customFormat="1" ht="19.5" customHeight="1">
      <c r="A37" s="223" t="s">
        <v>14</v>
      </c>
      <c r="B37" s="165">
        <v>0</v>
      </c>
      <c r="C37" s="223" t="s">
        <v>14</v>
      </c>
      <c r="D37" s="165">
        <f t="shared" si="7"/>
        <v>0</v>
      </c>
      <c r="E37" s="165">
        <f t="shared" si="8"/>
        <v>0</v>
      </c>
      <c r="F37" s="165">
        <f t="shared" si="6"/>
        <v>0</v>
      </c>
    </row>
    <row r="38" spans="1:6" s="48" customFormat="1" ht="19.5" customHeight="1">
      <c r="A38" s="223" t="s">
        <v>16</v>
      </c>
      <c r="B38" s="165">
        <v>0</v>
      </c>
      <c r="C38" s="223" t="s">
        <v>16</v>
      </c>
      <c r="D38" s="165">
        <f t="shared" si="7"/>
        <v>0</v>
      </c>
      <c r="E38" s="165">
        <f t="shared" si="8"/>
        <v>0</v>
      </c>
      <c r="F38" s="165">
        <f t="shared" si="6"/>
        <v>0</v>
      </c>
    </row>
    <row r="39" spans="1:6" s="48" customFormat="1" ht="19.5" customHeight="1">
      <c r="A39" s="230" t="s">
        <v>46</v>
      </c>
      <c r="B39" s="165">
        <f aca="true" t="shared" si="9" ref="B39:F39">B5+B36</f>
        <v>1034015</v>
      </c>
      <c r="C39" s="230" t="s">
        <v>47</v>
      </c>
      <c r="D39" s="231">
        <f t="shared" si="9"/>
        <v>1034015</v>
      </c>
      <c r="E39" s="232">
        <f t="shared" si="9"/>
        <v>1034015</v>
      </c>
      <c r="F39" s="232">
        <f t="shared" si="9"/>
        <v>0</v>
      </c>
    </row>
    <row r="40" spans="1:6" ht="12.75" customHeight="1">
      <c r="A40" s="131"/>
      <c r="B40" s="233"/>
      <c r="C40" s="131"/>
      <c r="D40" s="131"/>
      <c r="E40" s="131"/>
      <c r="F40" s="131"/>
    </row>
    <row r="41" spans="1:6" ht="12.75" customHeight="1">
      <c r="A41" s="131"/>
      <c r="B41" s="233"/>
      <c r="C41" s="131"/>
      <c r="D41" s="131"/>
      <c r="E41" s="131"/>
      <c r="F41" s="131"/>
    </row>
    <row r="42" spans="1:6" ht="12.75" customHeight="1">
      <c r="A42" s="131"/>
      <c r="B42" s="233"/>
      <c r="C42" s="131"/>
      <c r="D42" s="131"/>
      <c r="E42" s="131"/>
      <c r="F42" s="131"/>
    </row>
    <row r="43" spans="1:6" ht="12.75" customHeight="1">
      <c r="A43" s="131"/>
      <c r="B43" s="233"/>
      <c r="C43" s="131"/>
      <c r="D43" s="131"/>
      <c r="E43" s="131"/>
      <c r="F43" s="131"/>
    </row>
    <row r="44" spans="1:6" ht="12.75" customHeight="1">
      <c r="A44" s="131"/>
      <c r="B44" s="233"/>
      <c r="C44" s="131"/>
      <c r="D44" s="131"/>
      <c r="E44" s="131"/>
      <c r="F44" s="131"/>
    </row>
    <row r="45" spans="1:6" ht="12.75" customHeight="1">
      <c r="A45" s="131"/>
      <c r="B45" s="233"/>
      <c r="C45" s="131"/>
      <c r="D45" s="131"/>
      <c r="E45" s="131"/>
      <c r="F45" s="131"/>
    </row>
    <row r="46" spans="1:6" ht="12.75" customHeight="1">
      <c r="A46" s="131"/>
      <c r="B46" s="233"/>
      <c r="C46" s="131"/>
      <c r="D46" s="131"/>
      <c r="E46" s="131"/>
      <c r="F46" s="131"/>
    </row>
    <row r="47" spans="1:6" ht="12.75" customHeight="1">
      <c r="A47" s="131"/>
      <c r="B47" s="233"/>
      <c r="C47" s="131"/>
      <c r="D47" s="131"/>
      <c r="E47" s="131"/>
      <c r="F47" s="131"/>
    </row>
    <row r="48" spans="1:6" ht="12.75" customHeight="1">
      <c r="A48" s="131"/>
      <c r="B48" s="233"/>
      <c r="C48" s="131"/>
      <c r="D48" s="131"/>
      <c r="E48" s="131"/>
      <c r="F48" s="131"/>
    </row>
    <row r="49" spans="1:6" ht="12.75" customHeight="1">
      <c r="A49" s="131"/>
      <c r="B49" s="233"/>
      <c r="C49" s="131"/>
      <c r="D49" s="131"/>
      <c r="E49" s="131"/>
      <c r="F49" s="131"/>
    </row>
    <row r="50" spans="1:6" ht="12.75" customHeight="1">
      <c r="A50" s="131"/>
      <c r="B50" s="233"/>
      <c r="C50" s="131"/>
      <c r="D50" s="131"/>
      <c r="E50" s="131"/>
      <c r="F50" s="131"/>
    </row>
    <row r="51" spans="1:6" ht="12.75" customHeight="1">
      <c r="A51" s="131"/>
      <c r="B51" s="233"/>
      <c r="C51" s="131"/>
      <c r="D51" s="131"/>
      <c r="E51" s="131"/>
      <c r="F51" s="131"/>
    </row>
    <row r="52" spans="1:6" ht="12.75" customHeight="1">
      <c r="A52" s="131"/>
      <c r="B52" s="233"/>
      <c r="C52" s="131"/>
      <c r="D52" s="131"/>
      <c r="E52" s="131"/>
      <c r="F52" s="131"/>
    </row>
    <row r="53" spans="1:6" ht="12.75" customHeight="1">
      <c r="A53" s="131"/>
      <c r="B53" s="233"/>
      <c r="C53" s="131"/>
      <c r="D53" s="131"/>
      <c r="E53" s="131"/>
      <c r="F53" s="131"/>
    </row>
    <row r="54" spans="1:6" ht="12.75" customHeight="1">
      <c r="A54" s="131"/>
      <c r="B54" s="233"/>
      <c r="C54" s="131"/>
      <c r="D54" s="131"/>
      <c r="E54" s="131"/>
      <c r="F54" s="131"/>
    </row>
    <row r="55" spans="1:6" ht="12.75" customHeight="1">
      <c r="A55" s="131"/>
      <c r="B55" s="233"/>
      <c r="C55" s="131"/>
      <c r="D55" s="131"/>
      <c r="E55" s="131"/>
      <c r="F55" s="131"/>
    </row>
    <row r="56" spans="1:6" ht="12.75" customHeight="1">
      <c r="A56" s="131"/>
      <c r="B56" s="233"/>
      <c r="C56" s="131"/>
      <c r="D56" s="131"/>
      <c r="E56" s="131"/>
      <c r="F56" s="131"/>
    </row>
    <row r="57" spans="1:6" ht="12.75" customHeight="1">
      <c r="A57" s="131"/>
      <c r="B57" s="233"/>
      <c r="C57" s="131"/>
      <c r="D57" s="131"/>
      <c r="E57" s="131"/>
      <c r="F57" s="131"/>
    </row>
    <row r="58" spans="1:6" ht="12.75" customHeight="1">
      <c r="A58" s="131"/>
      <c r="B58" s="233"/>
      <c r="C58" s="131"/>
      <c r="D58" s="131"/>
      <c r="E58" s="131"/>
      <c r="F58" s="131"/>
    </row>
    <row r="59" spans="1:6" ht="12.75" customHeight="1">
      <c r="A59" s="131"/>
      <c r="B59" s="233"/>
      <c r="C59" s="131"/>
      <c r="D59" s="131"/>
      <c r="E59" s="131"/>
      <c r="F59" s="131"/>
    </row>
    <row r="60" spans="1:6" ht="12.75" customHeight="1">
      <c r="A60" s="131"/>
      <c r="B60" s="233"/>
      <c r="C60" s="131"/>
      <c r="D60" s="131"/>
      <c r="E60" s="131"/>
      <c r="F60" s="131"/>
    </row>
    <row r="61" spans="1:6" ht="12.75" customHeight="1">
      <c r="A61" s="131"/>
      <c r="B61" s="233"/>
      <c r="C61" s="131"/>
      <c r="D61" s="131"/>
      <c r="E61" s="131"/>
      <c r="F61" s="131"/>
    </row>
    <row r="62" spans="1:6" ht="12.75" customHeight="1">
      <c r="A62" s="131"/>
      <c r="B62" s="233"/>
      <c r="C62" s="131"/>
      <c r="D62" s="131"/>
      <c r="E62" s="131"/>
      <c r="F62" s="131"/>
    </row>
    <row r="63" spans="1:6" ht="12.75" customHeight="1">
      <c r="A63" s="131"/>
      <c r="B63" s="233"/>
      <c r="C63" s="131"/>
      <c r="D63" s="131"/>
      <c r="E63" s="131"/>
      <c r="F63" s="131"/>
    </row>
    <row r="64" spans="1:6" ht="12.75" customHeight="1">
      <c r="A64" s="131"/>
      <c r="B64" s="233"/>
      <c r="C64" s="131"/>
      <c r="D64" s="131"/>
      <c r="E64" s="131"/>
      <c r="F64" s="131"/>
    </row>
    <row r="65" spans="1:6" ht="12.75" customHeight="1">
      <c r="A65" s="131"/>
      <c r="B65" s="233"/>
      <c r="C65" s="131"/>
      <c r="D65" s="131"/>
      <c r="E65" s="131"/>
      <c r="F65" s="131"/>
    </row>
    <row r="66" spans="1:6" ht="12.75" customHeight="1">
      <c r="A66" s="131"/>
      <c r="B66" s="233"/>
      <c r="C66" s="131"/>
      <c r="D66" s="131"/>
      <c r="E66" s="131"/>
      <c r="F66" s="131"/>
    </row>
    <row r="67" spans="1:6" ht="12.75" customHeight="1">
      <c r="A67" s="131"/>
      <c r="B67" s="233"/>
      <c r="C67" s="131"/>
      <c r="D67" s="131"/>
      <c r="E67" s="131"/>
      <c r="F67" s="131"/>
    </row>
    <row r="68" spans="1:6" ht="12.75" customHeight="1">
      <c r="A68" s="131"/>
      <c r="B68" s="233"/>
      <c r="C68" s="131"/>
      <c r="D68" s="131"/>
      <c r="E68" s="131"/>
      <c r="F68" s="131"/>
    </row>
    <row r="69" spans="1:6" ht="12.75" customHeight="1">
      <c r="A69" s="131"/>
      <c r="B69" s="233"/>
      <c r="C69" s="131"/>
      <c r="D69" s="131"/>
      <c r="E69" s="131"/>
      <c r="F69" s="131"/>
    </row>
    <row r="70" spans="1:6" ht="12.75" customHeight="1">
      <c r="A70" s="131"/>
      <c r="B70" s="233"/>
      <c r="C70" s="131"/>
      <c r="D70" s="131"/>
      <c r="E70" s="131"/>
      <c r="F70" s="131"/>
    </row>
    <row r="71" spans="1:6" ht="12.75" customHeight="1">
      <c r="A71" s="131"/>
      <c r="B71" s="233"/>
      <c r="C71" s="131"/>
      <c r="D71" s="131"/>
      <c r="E71" s="131"/>
      <c r="F71" s="131"/>
    </row>
    <row r="72" spans="1:6" ht="12.75" customHeight="1">
      <c r="A72" s="131"/>
      <c r="B72" s="233"/>
      <c r="C72" s="131"/>
      <c r="D72" s="131"/>
      <c r="E72" s="131"/>
      <c r="F72" s="131"/>
    </row>
    <row r="73" spans="1:6" ht="12.75" customHeight="1">
      <c r="A73" s="131"/>
      <c r="B73" s="233"/>
      <c r="C73" s="131"/>
      <c r="D73" s="131"/>
      <c r="E73" s="131"/>
      <c r="F73" s="131"/>
    </row>
    <row r="74" spans="1:6" ht="12.75" customHeight="1">
      <c r="A74" s="131"/>
      <c r="B74" s="233"/>
      <c r="C74" s="131"/>
      <c r="D74" s="131"/>
      <c r="E74" s="131"/>
      <c r="F74" s="131"/>
    </row>
    <row r="75" spans="1:6" ht="12.75" customHeight="1">
      <c r="A75" s="131"/>
      <c r="B75" s="233"/>
      <c r="C75" s="131"/>
      <c r="D75" s="131"/>
      <c r="E75" s="131"/>
      <c r="F75" s="131"/>
    </row>
    <row r="76" spans="1:6" ht="12.75" customHeight="1">
      <c r="A76" s="131"/>
      <c r="B76" s="233"/>
      <c r="C76" s="131"/>
      <c r="D76" s="131"/>
      <c r="E76" s="131"/>
      <c r="F76" s="131"/>
    </row>
    <row r="77" spans="1:6" ht="12.75" customHeight="1">
      <c r="A77" s="131"/>
      <c r="B77" s="233"/>
      <c r="C77" s="131"/>
      <c r="D77" s="131"/>
      <c r="E77" s="131"/>
      <c r="F77" s="131"/>
    </row>
    <row r="78" spans="1:6" ht="12.75" customHeight="1">
      <c r="A78" s="131"/>
      <c r="B78" s="233"/>
      <c r="C78" s="131"/>
      <c r="D78" s="131"/>
      <c r="E78" s="131"/>
      <c r="F78" s="131"/>
    </row>
    <row r="79" spans="1:6" ht="12.75" customHeight="1">
      <c r="A79" s="131"/>
      <c r="B79" s="233"/>
      <c r="C79" s="131"/>
      <c r="D79" s="131"/>
      <c r="E79" s="131"/>
      <c r="F79" s="131"/>
    </row>
    <row r="80" spans="1:6" ht="12.75" customHeight="1">
      <c r="A80" s="131"/>
      <c r="B80" s="233"/>
      <c r="C80" s="131"/>
      <c r="D80" s="131"/>
      <c r="E80" s="131"/>
      <c r="F80" s="131"/>
    </row>
    <row r="81" spans="1:6" ht="12.75" customHeight="1">
      <c r="A81" s="131"/>
      <c r="B81" s="233"/>
      <c r="C81" s="131"/>
      <c r="D81" s="131"/>
      <c r="E81" s="131"/>
      <c r="F81" s="131"/>
    </row>
    <row r="82" spans="1:6" ht="12.75" customHeight="1">
      <c r="A82" s="131"/>
      <c r="B82" s="233"/>
      <c r="C82" s="131"/>
      <c r="D82" s="131"/>
      <c r="E82" s="131"/>
      <c r="F82" s="131"/>
    </row>
    <row r="83" spans="1:6" ht="12.75" customHeight="1">
      <c r="A83" s="131"/>
      <c r="B83" s="233"/>
      <c r="C83" s="131"/>
      <c r="D83" s="131"/>
      <c r="E83" s="131"/>
      <c r="F83" s="131"/>
    </row>
    <row r="84" spans="1:6" ht="12.75" customHeight="1">
      <c r="A84" s="131"/>
      <c r="B84" s="233"/>
      <c r="C84" s="131"/>
      <c r="D84" s="131"/>
      <c r="E84" s="131"/>
      <c r="F84" s="131"/>
    </row>
    <row r="85" spans="1:6" ht="12.75" customHeight="1">
      <c r="A85" s="131"/>
      <c r="B85" s="233"/>
      <c r="C85" s="131"/>
      <c r="D85" s="131"/>
      <c r="E85" s="131"/>
      <c r="F85" s="131"/>
    </row>
    <row r="86" spans="1:6" ht="12.75" customHeight="1">
      <c r="A86" s="131"/>
      <c r="B86" s="233"/>
      <c r="C86" s="131"/>
      <c r="D86" s="131"/>
      <c r="E86" s="131"/>
      <c r="F86" s="131"/>
    </row>
    <row r="87" spans="1:6" ht="12.75" customHeight="1">
      <c r="A87" s="131"/>
      <c r="B87" s="233"/>
      <c r="C87" s="131"/>
      <c r="D87" s="131"/>
      <c r="E87" s="131"/>
      <c r="F87" s="131"/>
    </row>
    <row r="88" spans="1:6" ht="12.75" customHeight="1">
      <c r="A88" s="131"/>
      <c r="B88" s="233"/>
      <c r="C88" s="131"/>
      <c r="D88" s="131"/>
      <c r="E88" s="131"/>
      <c r="F88" s="131"/>
    </row>
    <row r="89" spans="1:6" ht="12.75" customHeight="1">
      <c r="A89" s="131"/>
      <c r="B89" s="233"/>
      <c r="C89" s="131"/>
      <c r="D89" s="131"/>
      <c r="E89" s="131"/>
      <c r="F89" s="131"/>
    </row>
    <row r="90" spans="1:6" ht="12.75" customHeight="1">
      <c r="A90" s="131"/>
      <c r="B90" s="233"/>
      <c r="C90" s="131"/>
      <c r="D90" s="131"/>
      <c r="E90" s="131"/>
      <c r="F90" s="131"/>
    </row>
    <row r="91" spans="1:6" ht="12.75" customHeight="1">
      <c r="A91" s="131"/>
      <c r="B91" s="233"/>
      <c r="C91" s="131"/>
      <c r="D91" s="131"/>
      <c r="E91" s="131"/>
      <c r="F91" s="131"/>
    </row>
    <row r="92" spans="1:6" ht="12.75" customHeight="1">
      <c r="A92" s="131"/>
      <c r="B92" s="233"/>
      <c r="C92" s="131"/>
      <c r="D92" s="131"/>
      <c r="E92" s="131"/>
      <c r="F92" s="131"/>
    </row>
    <row r="93" spans="1:6" ht="12.75" customHeight="1">
      <c r="A93" s="131"/>
      <c r="B93" s="233"/>
      <c r="C93" s="131"/>
      <c r="D93" s="131"/>
      <c r="E93" s="131"/>
      <c r="F93" s="131"/>
    </row>
    <row r="94" spans="1:6" ht="12.75" customHeight="1">
      <c r="A94" s="131"/>
      <c r="B94" s="233"/>
      <c r="C94" s="131"/>
      <c r="D94" s="131"/>
      <c r="E94" s="131"/>
      <c r="F94" s="131"/>
    </row>
    <row r="95" spans="1:6" ht="12.75" customHeight="1">
      <c r="A95" s="131"/>
      <c r="B95" s="233"/>
      <c r="C95" s="131"/>
      <c r="D95" s="131"/>
      <c r="E95" s="131"/>
      <c r="F95" s="131"/>
    </row>
    <row r="96" spans="1:6" ht="12.75" customHeight="1">
      <c r="A96" s="131"/>
      <c r="B96" s="233"/>
      <c r="C96" s="131"/>
      <c r="D96" s="131"/>
      <c r="E96" s="131"/>
      <c r="F96" s="131"/>
    </row>
    <row r="97" spans="1:6" ht="12.75" customHeight="1">
      <c r="A97" s="131"/>
      <c r="B97" s="233"/>
      <c r="C97" s="131"/>
      <c r="D97" s="131"/>
      <c r="E97" s="131"/>
      <c r="F97" s="131"/>
    </row>
    <row r="98" spans="1:6" ht="12.75" customHeight="1">
      <c r="A98" s="131"/>
      <c r="B98" s="233"/>
      <c r="C98" s="131"/>
      <c r="D98" s="131"/>
      <c r="E98" s="131"/>
      <c r="F98" s="131"/>
    </row>
    <row r="99" spans="1:6" ht="12.75" customHeight="1">
      <c r="A99" s="131"/>
      <c r="B99" s="233"/>
      <c r="C99" s="131"/>
      <c r="D99" s="131"/>
      <c r="E99" s="131"/>
      <c r="F99" s="131"/>
    </row>
    <row r="100" spans="1:6" ht="12.75" customHeight="1">
      <c r="A100" s="131"/>
      <c r="B100" s="233"/>
      <c r="C100" s="131"/>
      <c r="D100" s="131"/>
      <c r="E100" s="131"/>
      <c r="F100" s="131"/>
    </row>
    <row r="101" spans="1:6" ht="12.75" customHeight="1">
      <c r="A101" s="131"/>
      <c r="B101" s="233"/>
      <c r="C101" s="131"/>
      <c r="D101" s="131"/>
      <c r="E101" s="131"/>
      <c r="F101" s="131"/>
    </row>
    <row r="102" spans="1:6" ht="12.75" customHeight="1">
      <c r="A102" s="131"/>
      <c r="B102" s="233"/>
      <c r="C102" s="131"/>
      <c r="D102" s="131"/>
      <c r="E102" s="131"/>
      <c r="F102" s="131"/>
    </row>
    <row r="103" spans="1:6" ht="12.75" customHeight="1">
      <c r="A103" s="131"/>
      <c r="B103" s="233"/>
      <c r="C103" s="131"/>
      <c r="D103" s="131"/>
      <c r="E103" s="131"/>
      <c r="F103" s="131"/>
    </row>
    <row r="104" spans="1:6" ht="12.75" customHeight="1">
      <c r="A104" s="131"/>
      <c r="B104" s="233"/>
      <c r="C104" s="131"/>
      <c r="D104" s="131"/>
      <c r="E104" s="131"/>
      <c r="F104" s="131"/>
    </row>
    <row r="105" spans="1:6" ht="12.75" customHeight="1">
      <c r="A105" s="131"/>
      <c r="B105" s="233"/>
      <c r="C105" s="131"/>
      <c r="D105" s="131"/>
      <c r="E105" s="131"/>
      <c r="F105" s="131"/>
    </row>
  </sheetData>
  <sheetProtection/>
  <mergeCells count="4">
    <mergeCell ref="A1:F1"/>
    <mergeCell ref="A2:B2"/>
    <mergeCell ref="A3:B3"/>
    <mergeCell ref="C3:F3"/>
  </mergeCells>
  <printOptions horizontalCentered="1"/>
  <pageMargins left="0.5506944444444445" right="0.5506944444444445" top="0.9840277777777777" bottom="0.7875" header="0.5111111111111111" footer="0.3145833333333333"/>
  <pageSetup horizontalDpi="300" verticalDpi="300" orientation="landscape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X28"/>
  <sheetViews>
    <sheetView zoomScaleSheetLayoutView="100" workbookViewId="0" topLeftCell="A1">
      <selection activeCell="B5" sqref="B5"/>
    </sheetView>
  </sheetViews>
  <sheetFormatPr defaultColWidth="9.140625" defaultRowHeight="12.75" customHeight="1"/>
  <cols>
    <col min="1" max="1" width="10.28125" style="1" customWidth="1"/>
    <col min="2" max="2" width="14.57421875" style="1" customWidth="1"/>
    <col min="3" max="4" width="11.28125" style="1" customWidth="1"/>
    <col min="5" max="5" width="9.8515625" style="1" customWidth="1"/>
    <col min="6" max="6" width="10.7109375" style="1" customWidth="1"/>
    <col min="7" max="7" width="8.57421875" style="1" customWidth="1"/>
    <col min="8" max="8" width="8.28125" style="1" customWidth="1"/>
    <col min="9" max="9" width="7.57421875" style="1" customWidth="1"/>
    <col min="10" max="10" width="11.00390625" style="1" customWidth="1"/>
    <col min="11" max="11" width="10.00390625" style="1" customWidth="1"/>
    <col min="12" max="12" width="9.57421875" style="1" customWidth="1"/>
    <col min="13" max="13" width="8.7109375" style="1" customWidth="1"/>
    <col min="14" max="14" width="9.421875" style="1" customWidth="1"/>
    <col min="15" max="15" width="9.8515625" style="1" customWidth="1"/>
  </cols>
  <sheetData>
    <row r="1" spans="1:15" s="1" customFormat="1" ht="31.5" customHeight="1">
      <c r="A1" s="4" t="s">
        <v>281</v>
      </c>
      <c r="B1" s="4"/>
      <c r="C1" s="4"/>
      <c r="D1" s="4"/>
      <c r="E1" s="4"/>
      <c r="F1" s="4"/>
      <c r="G1" s="4"/>
      <c r="H1" s="4"/>
      <c r="I1" s="4"/>
      <c r="J1" s="46"/>
      <c r="K1" s="46"/>
      <c r="L1" s="46"/>
      <c r="M1" s="46"/>
      <c r="N1" s="46"/>
      <c r="O1" s="46"/>
    </row>
    <row r="2" spans="1:15" s="1" customFormat="1" ht="21.75" customHeight="1">
      <c r="A2" s="5" t="s">
        <v>282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 t="s">
        <v>2</v>
      </c>
    </row>
    <row r="3" spans="1:15" s="1" customFormat="1" ht="22.5" customHeight="1">
      <c r="A3" s="6" t="s">
        <v>50</v>
      </c>
      <c r="B3" s="6"/>
      <c r="C3" s="6" t="s">
        <v>51</v>
      </c>
      <c r="D3" s="6" t="s">
        <v>52</v>
      </c>
      <c r="E3" s="6"/>
      <c r="F3" s="6"/>
      <c r="G3" s="6"/>
      <c r="H3" s="6"/>
      <c r="I3" s="6"/>
      <c r="J3" s="6" t="s">
        <v>53</v>
      </c>
      <c r="K3" s="6"/>
      <c r="L3" s="6"/>
      <c r="M3" s="6"/>
      <c r="N3" s="6"/>
      <c r="O3" s="6"/>
    </row>
    <row r="4" spans="1:15" s="1" customFormat="1" ht="36" customHeight="1">
      <c r="A4" s="7" t="s">
        <v>54</v>
      </c>
      <c r="B4" s="6" t="s">
        <v>55</v>
      </c>
      <c r="C4" s="6"/>
      <c r="D4" s="6" t="s">
        <v>12</v>
      </c>
      <c r="E4" s="6" t="s">
        <v>56</v>
      </c>
      <c r="F4" s="7" t="s">
        <v>57</v>
      </c>
      <c r="G4" s="7" t="s">
        <v>58</v>
      </c>
      <c r="H4" s="7" t="s">
        <v>59</v>
      </c>
      <c r="I4" s="7" t="s">
        <v>60</v>
      </c>
      <c r="J4" s="6" t="s">
        <v>12</v>
      </c>
      <c r="K4" s="6" t="s">
        <v>56</v>
      </c>
      <c r="L4" s="7" t="s">
        <v>61</v>
      </c>
      <c r="M4" s="7" t="s">
        <v>58</v>
      </c>
      <c r="N4" s="7" t="s">
        <v>62</v>
      </c>
      <c r="O4" s="7" t="s">
        <v>60</v>
      </c>
    </row>
    <row r="5" spans="1:15" s="1" customFormat="1" ht="20.25" customHeight="1">
      <c r="A5" s="6"/>
      <c r="B5" s="6"/>
      <c r="C5" s="6">
        <v>1</v>
      </c>
      <c r="D5" s="6">
        <v>2</v>
      </c>
      <c r="E5" s="6">
        <v>3</v>
      </c>
      <c r="F5" s="6">
        <v>4</v>
      </c>
      <c r="G5" s="6">
        <v>5</v>
      </c>
      <c r="H5" s="6">
        <v>6</v>
      </c>
      <c r="I5" s="6">
        <v>7</v>
      </c>
      <c r="J5" s="6">
        <v>2</v>
      </c>
      <c r="K5" s="6">
        <v>3</v>
      </c>
      <c r="L5" s="6">
        <v>4</v>
      </c>
      <c r="M5" s="6">
        <v>5</v>
      </c>
      <c r="N5" s="6">
        <v>6</v>
      </c>
      <c r="O5" s="6">
        <v>7</v>
      </c>
    </row>
    <row r="6" spans="1:30" s="1" customFormat="1" ht="21" customHeight="1">
      <c r="A6" s="8" t="s">
        <v>64</v>
      </c>
      <c r="B6" s="9"/>
      <c r="C6" s="10">
        <f>D6</f>
        <v>1034014</v>
      </c>
      <c r="D6" s="10">
        <f>E6+F6+G6+H6+I6</f>
        <v>1034014</v>
      </c>
      <c r="E6" s="10">
        <f>E7+E14+E21+E25</f>
        <v>1034014</v>
      </c>
      <c r="F6" s="10">
        <f aca="true" t="shared" si="0" ref="E6:I6">SUM(F7:F20)</f>
        <v>0</v>
      </c>
      <c r="G6" s="10">
        <f t="shared" si="0"/>
        <v>0</v>
      </c>
      <c r="H6" s="10">
        <f t="shared" si="0"/>
        <v>0</v>
      </c>
      <c r="I6" s="10">
        <f t="shared" si="0"/>
        <v>0</v>
      </c>
      <c r="J6" s="10">
        <f aca="true" t="shared" si="1" ref="J6:J20">K6+L6+M6+N6+O6</f>
        <v>0</v>
      </c>
      <c r="K6" s="10">
        <f aca="true" t="shared" si="2" ref="K6:O6">SUM(K7:K20)</f>
        <v>0</v>
      </c>
      <c r="L6" s="10">
        <f t="shared" si="2"/>
        <v>0</v>
      </c>
      <c r="M6" s="10">
        <f t="shared" si="2"/>
        <v>0</v>
      </c>
      <c r="N6" s="10">
        <f t="shared" si="2"/>
        <v>0</v>
      </c>
      <c r="O6" s="10">
        <f t="shared" si="2"/>
        <v>0</v>
      </c>
      <c r="X6"/>
      <c r="Y6"/>
      <c r="Z6"/>
      <c r="AA6"/>
      <c r="AB6"/>
      <c r="AC6"/>
      <c r="AD6"/>
    </row>
    <row r="7" spans="1:76" s="2" customFormat="1" ht="24" customHeight="1">
      <c r="A7" s="11" t="s">
        <v>65</v>
      </c>
      <c r="B7" s="12" t="s">
        <v>66</v>
      </c>
      <c r="C7" s="13">
        <f>C8+C10</f>
        <v>970879</v>
      </c>
      <c r="D7" s="13">
        <f>D8+D10</f>
        <v>970879</v>
      </c>
      <c r="E7" s="13">
        <f>E8+E10</f>
        <v>970879</v>
      </c>
      <c r="F7" s="13"/>
      <c r="G7" s="13"/>
      <c r="H7" s="13"/>
      <c r="I7" s="13"/>
      <c r="J7" s="13">
        <f t="shared" si="1"/>
        <v>0</v>
      </c>
      <c r="K7" s="13"/>
      <c r="L7" s="13"/>
      <c r="M7" s="13"/>
      <c r="N7" s="13"/>
      <c r="O7" s="13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</row>
    <row r="8" spans="1:76" s="3" customFormat="1" ht="24" customHeight="1">
      <c r="A8" s="14" t="s">
        <v>283</v>
      </c>
      <c r="B8" s="15" t="s">
        <v>68</v>
      </c>
      <c r="C8" s="16">
        <f>C9</f>
        <v>30000</v>
      </c>
      <c r="D8" s="16">
        <f>D9</f>
        <v>30000</v>
      </c>
      <c r="E8" s="16">
        <f>E9</f>
        <v>30000</v>
      </c>
      <c r="F8" s="16"/>
      <c r="G8" s="16"/>
      <c r="H8" s="16"/>
      <c r="I8" s="16"/>
      <c r="J8" s="16">
        <f t="shared" si="1"/>
        <v>0</v>
      </c>
      <c r="K8" s="16"/>
      <c r="L8" s="16"/>
      <c r="M8" s="16"/>
      <c r="N8" s="16"/>
      <c r="O8" s="16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</row>
    <row r="9" spans="1:15" ht="24" customHeight="1">
      <c r="A9" s="17" t="s">
        <v>284</v>
      </c>
      <c r="B9" s="18" t="s">
        <v>70</v>
      </c>
      <c r="C9" s="19">
        <v>30000</v>
      </c>
      <c r="D9" s="19">
        <v>30000</v>
      </c>
      <c r="E9" s="19">
        <v>30000</v>
      </c>
      <c r="F9" s="19"/>
      <c r="G9" s="19"/>
      <c r="H9" s="19"/>
      <c r="I9" s="19"/>
      <c r="J9" s="19">
        <f t="shared" si="1"/>
        <v>0</v>
      </c>
      <c r="K9" s="19"/>
      <c r="L9" s="19"/>
      <c r="M9" s="19"/>
      <c r="N9" s="19"/>
      <c r="O9" s="19"/>
    </row>
    <row r="10" spans="1:76" s="3" customFormat="1" ht="24" customHeight="1">
      <c r="A10" s="14" t="s">
        <v>285</v>
      </c>
      <c r="B10" s="15" t="s">
        <v>72</v>
      </c>
      <c r="C10" s="16">
        <f>C11+C12+C13</f>
        <v>940879</v>
      </c>
      <c r="D10" s="16">
        <f>D11+D12+D13</f>
        <v>940879</v>
      </c>
      <c r="E10" s="16">
        <f>E11+E12+E13</f>
        <v>940879</v>
      </c>
      <c r="F10" s="16"/>
      <c r="G10" s="16"/>
      <c r="H10" s="16"/>
      <c r="I10" s="16"/>
      <c r="J10" s="16">
        <f t="shared" si="1"/>
        <v>0</v>
      </c>
      <c r="K10" s="16"/>
      <c r="L10" s="16"/>
      <c r="M10" s="16"/>
      <c r="N10" s="16"/>
      <c r="O10" s="16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</row>
    <row r="11" spans="1:15" ht="24" customHeight="1">
      <c r="A11" s="17" t="s">
        <v>286</v>
      </c>
      <c r="B11" s="18" t="s">
        <v>74</v>
      </c>
      <c r="C11" s="19">
        <v>173679</v>
      </c>
      <c r="D11" s="19">
        <v>173679</v>
      </c>
      <c r="E11" s="19">
        <v>173679</v>
      </c>
      <c r="F11" s="19"/>
      <c r="G11" s="19"/>
      <c r="H11" s="19"/>
      <c r="I11" s="19"/>
      <c r="J11" s="19">
        <f t="shared" si="1"/>
        <v>0</v>
      </c>
      <c r="K11" s="19"/>
      <c r="L11" s="19"/>
      <c r="M11" s="19"/>
      <c r="N11" s="19"/>
      <c r="O11" s="19"/>
    </row>
    <row r="12" spans="1:15" ht="24" customHeight="1">
      <c r="A12" s="17" t="s">
        <v>287</v>
      </c>
      <c r="B12" s="18" t="s">
        <v>76</v>
      </c>
      <c r="C12" s="19">
        <v>580000</v>
      </c>
      <c r="D12" s="19">
        <v>580000</v>
      </c>
      <c r="E12" s="19">
        <v>580000</v>
      </c>
      <c r="F12" s="19"/>
      <c r="G12" s="19"/>
      <c r="H12" s="19"/>
      <c r="I12" s="19"/>
      <c r="J12" s="19">
        <f t="shared" si="1"/>
        <v>0</v>
      </c>
      <c r="K12" s="19"/>
      <c r="L12" s="19"/>
      <c r="M12" s="19"/>
      <c r="N12" s="19"/>
      <c r="O12" s="19"/>
    </row>
    <row r="13" spans="1:15" ht="24" customHeight="1">
      <c r="A13" s="17" t="s">
        <v>288</v>
      </c>
      <c r="B13" s="18" t="s">
        <v>78</v>
      </c>
      <c r="C13" s="19">
        <v>187200</v>
      </c>
      <c r="D13" s="19">
        <v>187200</v>
      </c>
      <c r="E13" s="19">
        <v>187200</v>
      </c>
      <c r="F13" s="19"/>
      <c r="G13" s="19"/>
      <c r="H13" s="19"/>
      <c r="I13" s="19"/>
      <c r="J13" s="19">
        <f t="shared" si="1"/>
        <v>0</v>
      </c>
      <c r="K13" s="19"/>
      <c r="L13" s="19"/>
      <c r="M13" s="19"/>
      <c r="N13" s="19"/>
      <c r="O13" s="19"/>
    </row>
    <row r="14" spans="1:76" s="2" customFormat="1" ht="24" customHeight="1">
      <c r="A14" s="11" t="s">
        <v>79</v>
      </c>
      <c r="B14" s="12" t="s">
        <v>80</v>
      </c>
      <c r="C14" s="13">
        <f>C15+C17</f>
        <v>26813</v>
      </c>
      <c r="D14" s="13">
        <f>D15+D17</f>
        <v>26813</v>
      </c>
      <c r="E14" s="13">
        <f>E15+E17</f>
        <v>26813</v>
      </c>
      <c r="F14" s="13"/>
      <c r="G14" s="13"/>
      <c r="H14" s="13"/>
      <c r="I14" s="13"/>
      <c r="J14" s="13">
        <f t="shared" si="1"/>
        <v>0</v>
      </c>
      <c r="K14" s="13"/>
      <c r="L14" s="13"/>
      <c r="M14" s="13"/>
      <c r="N14" s="13"/>
      <c r="O14" s="13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</row>
    <row r="15" spans="1:76" s="3" customFormat="1" ht="24" customHeight="1">
      <c r="A15" s="20" t="s">
        <v>289</v>
      </c>
      <c r="B15" s="21" t="s">
        <v>82</v>
      </c>
      <c r="C15" s="16">
        <f>C16</f>
        <v>25537</v>
      </c>
      <c r="D15" s="16">
        <f>D16</f>
        <v>25537</v>
      </c>
      <c r="E15" s="16">
        <f>E16</f>
        <v>25537</v>
      </c>
      <c r="F15" s="22"/>
      <c r="G15" s="22"/>
      <c r="H15" s="22"/>
      <c r="I15" s="22"/>
      <c r="J15" s="22">
        <f t="shared" si="1"/>
        <v>0</v>
      </c>
      <c r="K15" s="22"/>
      <c r="L15" s="22"/>
      <c r="M15" s="22"/>
      <c r="N15" s="22"/>
      <c r="O15" s="22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</row>
    <row r="16" spans="1:15" ht="24" customHeight="1">
      <c r="A16" s="23" t="s">
        <v>290</v>
      </c>
      <c r="B16" s="24" t="s">
        <v>84</v>
      </c>
      <c r="C16" s="19">
        <v>25537</v>
      </c>
      <c r="D16" s="19">
        <v>25537</v>
      </c>
      <c r="E16" s="19">
        <v>25537</v>
      </c>
      <c r="F16" s="19"/>
      <c r="G16" s="19"/>
      <c r="H16" s="19"/>
      <c r="I16" s="19"/>
      <c r="J16" s="31">
        <f t="shared" si="1"/>
        <v>0</v>
      </c>
      <c r="K16" s="19"/>
      <c r="L16" s="19"/>
      <c r="M16" s="19"/>
      <c r="N16" s="19"/>
      <c r="O16" s="19"/>
    </row>
    <row r="17" spans="1:76" s="3" customFormat="1" ht="24" customHeight="1">
      <c r="A17" s="25" t="s">
        <v>291</v>
      </c>
      <c r="B17" s="26" t="s">
        <v>86</v>
      </c>
      <c r="C17" s="27">
        <f>C18+C19+C20</f>
        <v>1276</v>
      </c>
      <c r="D17" s="27">
        <f>D18+D19+D20</f>
        <v>1276</v>
      </c>
      <c r="E17" s="27">
        <f>E18+E19+E20</f>
        <v>1276</v>
      </c>
      <c r="F17" s="22"/>
      <c r="G17" s="22"/>
      <c r="H17" s="22"/>
      <c r="I17" s="22"/>
      <c r="J17" s="22">
        <f t="shared" si="1"/>
        <v>0</v>
      </c>
      <c r="K17" s="47"/>
      <c r="L17" s="22"/>
      <c r="M17" s="22"/>
      <c r="N17" s="22"/>
      <c r="O17" s="22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</row>
    <row r="18" spans="1:15" ht="24" customHeight="1">
      <c r="A18" s="28" t="s">
        <v>292</v>
      </c>
      <c r="B18" s="29" t="s">
        <v>88</v>
      </c>
      <c r="C18" s="30">
        <v>638</v>
      </c>
      <c r="D18" s="30">
        <v>638</v>
      </c>
      <c r="E18" s="30">
        <v>638</v>
      </c>
      <c r="F18" s="31"/>
      <c r="G18" s="31"/>
      <c r="H18" s="31"/>
      <c r="I18" s="31"/>
      <c r="J18" s="31">
        <f t="shared" si="1"/>
        <v>0</v>
      </c>
      <c r="K18" s="31"/>
      <c r="L18" s="31"/>
      <c r="M18" s="31"/>
      <c r="N18" s="31"/>
      <c r="O18" s="31"/>
    </row>
    <row r="19" spans="1:15" ht="24" customHeight="1">
      <c r="A19" s="32" t="s">
        <v>293</v>
      </c>
      <c r="B19" s="33" t="s">
        <v>90</v>
      </c>
      <c r="C19" s="19">
        <v>255</v>
      </c>
      <c r="D19" s="19">
        <v>255</v>
      </c>
      <c r="E19" s="19">
        <v>255</v>
      </c>
      <c r="F19" s="19"/>
      <c r="G19" s="19"/>
      <c r="H19" s="19"/>
      <c r="I19" s="19"/>
      <c r="J19" s="19">
        <f t="shared" si="1"/>
        <v>0</v>
      </c>
      <c r="K19" s="19"/>
      <c r="L19" s="19"/>
      <c r="M19" s="19"/>
      <c r="N19" s="19"/>
      <c r="O19" s="19"/>
    </row>
    <row r="20" spans="1:15" ht="24" customHeight="1">
      <c r="A20" s="32" t="s">
        <v>294</v>
      </c>
      <c r="B20" s="33" t="s">
        <v>92</v>
      </c>
      <c r="C20" s="19">
        <v>383</v>
      </c>
      <c r="D20" s="19">
        <v>383</v>
      </c>
      <c r="E20" s="19">
        <v>383</v>
      </c>
      <c r="F20" s="19"/>
      <c r="G20" s="19"/>
      <c r="H20" s="19"/>
      <c r="I20" s="19"/>
      <c r="J20" s="19">
        <f t="shared" si="1"/>
        <v>0</v>
      </c>
      <c r="K20" s="19"/>
      <c r="L20" s="19"/>
      <c r="M20" s="19"/>
      <c r="N20" s="19"/>
      <c r="O20" s="19"/>
    </row>
    <row r="21" spans="1:30" s="2" customFormat="1" ht="27" customHeight="1">
      <c r="A21" s="34">
        <v>210</v>
      </c>
      <c r="B21" s="35" t="s">
        <v>94</v>
      </c>
      <c r="C21" s="36">
        <f>C22</f>
        <v>10915</v>
      </c>
      <c r="D21" s="36">
        <f>D22</f>
        <v>10915</v>
      </c>
      <c r="E21" s="36">
        <f>E22</f>
        <v>10915</v>
      </c>
      <c r="F21" s="37"/>
      <c r="G21" s="37"/>
      <c r="H21" s="37"/>
      <c r="I21" s="37"/>
      <c r="J21" s="37"/>
      <c r="K21" s="37"/>
      <c r="L21" s="37"/>
      <c r="M21" s="37"/>
      <c r="N21" s="37"/>
      <c r="O21" s="37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</row>
    <row r="22" spans="1:30" s="3" customFormat="1" ht="12.75" customHeight="1">
      <c r="A22" s="38" t="s">
        <v>295</v>
      </c>
      <c r="B22" s="39" t="s">
        <v>96</v>
      </c>
      <c r="C22" s="40">
        <f>C23+C24</f>
        <v>10915</v>
      </c>
      <c r="D22" s="40">
        <f>D23+D24</f>
        <v>10915</v>
      </c>
      <c r="E22" s="40">
        <f>E23+E24</f>
        <v>10915</v>
      </c>
      <c r="F22" s="41"/>
      <c r="G22" s="41"/>
      <c r="H22" s="41"/>
      <c r="I22" s="41"/>
      <c r="J22" s="41"/>
      <c r="K22" s="41"/>
      <c r="L22" s="41"/>
      <c r="M22" s="41"/>
      <c r="N22" s="41"/>
      <c r="O22" s="41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</row>
    <row r="23" spans="1:5" ht="12.75" customHeight="1">
      <c r="A23" s="42" t="s">
        <v>296</v>
      </c>
      <c r="B23" s="43" t="s">
        <v>98</v>
      </c>
      <c r="C23" s="44">
        <v>10215</v>
      </c>
      <c r="D23" s="44">
        <v>10215</v>
      </c>
      <c r="E23" s="44">
        <v>10215</v>
      </c>
    </row>
    <row r="24" spans="1:5" ht="25.5" customHeight="1">
      <c r="A24" s="42" t="s">
        <v>297</v>
      </c>
      <c r="B24" s="45" t="s">
        <v>100</v>
      </c>
      <c r="C24" s="44">
        <v>700</v>
      </c>
      <c r="D24" s="44">
        <v>700</v>
      </c>
      <c r="E24" s="44">
        <v>700</v>
      </c>
    </row>
    <row r="25" spans="1:30" s="2" customFormat="1" ht="12.75" customHeight="1">
      <c r="A25" s="34">
        <v>221</v>
      </c>
      <c r="B25" s="35" t="s">
        <v>102</v>
      </c>
      <c r="C25" s="36">
        <f>C26</f>
        <v>25407</v>
      </c>
      <c r="D25" s="36">
        <f>D26</f>
        <v>25407</v>
      </c>
      <c r="E25" s="36">
        <f>E26</f>
        <v>25407</v>
      </c>
      <c r="F25" s="37"/>
      <c r="G25" s="37"/>
      <c r="H25" s="37"/>
      <c r="I25" s="37"/>
      <c r="J25" s="37"/>
      <c r="K25" s="37"/>
      <c r="L25" s="37"/>
      <c r="M25" s="37"/>
      <c r="N25" s="37"/>
      <c r="O25" s="37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</row>
    <row r="26" spans="1:30" s="3" customFormat="1" ht="12.75" customHeight="1">
      <c r="A26" s="38" t="s">
        <v>298</v>
      </c>
      <c r="B26" s="39" t="s">
        <v>104</v>
      </c>
      <c r="C26" s="40">
        <f>C27+C28</f>
        <v>25407</v>
      </c>
      <c r="D26" s="40">
        <f>D27+D28</f>
        <v>25407</v>
      </c>
      <c r="E26" s="40">
        <f>E27+E28</f>
        <v>25407</v>
      </c>
      <c r="F26" s="41"/>
      <c r="G26" s="41"/>
      <c r="H26" s="41"/>
      <c r="I26" s="41"/>
      <c r="J26" s="41"/>
      <c r="K26" s="41"/>
      <c r="L26" s="41"/>
      <c r="M26" s="41"/>
      <c r="N26" s="41"/>
      <c r="O26" s="41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</row>
    <row r="27" spans="1:5" ht="12.75" customHeight="1">
      <c r="A27" s="42" t="s">
        <v>299</v>
      </c>
      <c r="B27" s="43" t="s">
        <v>106</v>
      </c>
      <c r="C27" s="44">
        <v>16539</v>
      </c>
      <c r="D27" s="44">
        <v>16539</v>
      </c>
      <c r="E27" s="44">
        <v>16539</v>
      </c>
    </row>
    <row r="28" spans="1:5" ht="12.75" customHeight="1">
      <c r="A28" s="42" t="s">
        <v>300</v>
      </c>
      <c r="B28" s="43" t="s">
        <v>108</v>
      </c>
      <c r="C28" s="44">
        <v>8868</v>
      </c>
      <c r="D28" s="44">
        <v>8868</v>
      </c>
      <c r="E28" s="44">
        <v>8868</v>
      </c>
    </row>
  </sheetData>
  <sheetProtection/>
  <mergeCells count="7">
    <mergeCell ref="A1:O1"/>
    <mergeCell ref="A2:I2"/>
    <mergeCell ref="A3:B3"/>
    <mergeCell ref="D3:I3"/>
    <mergeCell ref="J3:O3"/>
    <mergeCell ref="A6:B6"/>
    <mergeCell ref="C3:C4"/>
  </mergeCells>
  <printOptions/>
  <pageMargins left="0.75" right="0.75" top="1" bottom="1" header="0.5111111111111111" footer="0.511111111111111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8"/>
  <sheetViews>
    <sheetView workbookViewId="0" topLeftCell="A1">
      <selection activeCell="A1" sqref="A1:O1"/>
    </sheetView>
  </sheetViews>
  <sheetFormatPr defaultColWidth="9.140625" defaultRowHeight="12.75" customHeight="1"/>
  <cols>
    <col min="1" max="1" width="7.421875" style="48" customWidth="1"/>
    <col min="2" max="2" width="26.140625" style="48" customWidth="1"/>
    <col min="3" max="4" width="11.28125" style="48" customWidth="1"/>
    <col min="5" max="5" width="12.00390625" style="48" customWidth="1"/>
    <col min="6" max="6" width="7.7109375" style="48" customWidth="1"/>
    <col min="7" max="7" width="6.421875" style="48" customWidth="1"/>
    <col min="8" max="8" width="6.57421875" style="48" customWidth="1"/>
    <col min="9" max="9" width="5.7109375" style="48" customWidth="1"/>
    <col min="10" max="10" width="3.57421875" style="1" customWidth="1"/>
    <col min="11" max="11" width="4.7109375" style="1" customWidth="1"/>
    <col min="12" max="12" width="7.421875" style="1" customWidth="1"/>
    <col min="13" max="13" width="6.140625" style="1" customWidth="1"/>
    <col min="14" max="14" width="6.28125" style="1" customWidth="1"/>
    <col min="15" max="15" width="5.7109375" style="1" customWidth="1"/>
  </cols>
  <sheetData>
    <row r="1" spans="1:15" s="48" customFormat="1" ht="31.5" customHeight="1">
      <c r="A1" s="204" t="s">
        <v>48</v>
      </c>
      <c r="B1" s="204"/>
      <c r="C1" s="204"/>
      <c r="D1" s="204"/>
      <c r="E1" s="204"/>
      <c r="F1" s="204"/>
      <c r="G1" s="204"/>
      <c r="H1" s="204"/>
      <c r="I1" s="204"/>
      <c r="J1" s="46"/>
      <c r="K1" s="46"/>
      <c r="L1" s="46"/>
      <c r="M1" s="46"/>
      <c r="N1" s="46"/>
      <c r="O1" s="46"/>
    </row>
    <row r="2" spans="1:15" s="48" customFormat="1" ht="21.75" customHeight="1">
      <c r="A2" s="205" t="s">
        <v>49</v>
      </c>
      <c r="B2" s="205"/>
      <c r="C2" s="205"/>
      <c r="D2" s="205"/>
      <c r="E2" s="205"/>
      <c r="F2" s="205"/>
      <c r="G2" s="205"/>
      <c r="H2" s="205"/>
      <c r="I2" s="205"/>
      <c r="J2" s="209"/>
      <c r="K2" s="209"/>
      <c r="L2" s="209"/>
      <c r="M2" s="209"/>
      <c r="N2" s="210" t="s">
        <v>2</v>
      </c>
      <c r="O2" s="211"/>
    </row>
    <row r="3" spans="1:15" s="48" customFormat="1" ht="22.5" customHeight="1">
      <c r="A3" s="206" t="s">
        <v>50</v>
      </c>
      <c r="B3" s="206"/>
      <c r="C3" s="206" t="s">
        <v>51</v>
      </c>
      <c r="D3" s="206" t="s">
        <v>52</v>
      </c>
      <c r="E3" s="206"/>
      <c r="F3" s="206"/>
      <c r="G3" s="206"/>
      <c r="H3" s="206"/>
      <c r="I3" s="206"/>
      <c r="J3" s="206" t="s">
        <v>53</v>
      </c>
      <c r="K3" s="206"/>
      <c r="L3" s="206"/>
      <c r="M3" s="206"/>
      <c r="N3" s="206"/>
      <c r="O3" s="206"/>
    </row>
    <row r="4" spans="1:15" s="48" customFormat="1" ht="57" customHeight="1">
      <c r="A4" s="207" t="s">
        <v>54</v>
      </c>
      <c r="B4" s="206" t="s">
        <v>55</v>
      </c>
      <c r="C4" s="206"/>
      <c r="D4" s="206" t="s">
        <v>12</v>
      </c>
      <c r="E4" s="206" t="s">
        <v>56</v>
      </c>
      <c r="F4" s="207" t="s">
        <v>57</v>
      </c>
      <c r="G4" s="207" t="s">
        <v>58</v>
      </c>
      <c r="H4" s="207" t="s">
        <v>59</v>
      </c>
      <c r="I4" s="207" t="s">
        <v>60</v>
      </c>
      <c r="J4" s="206" t="s">
        <v>12</v>
      </c>
      <c r="K4" s="207" t="s">
        <v>56</v>
      </c>
      <c r="L4" s="207" t="s">
        <v>61</v>
      </c>
      <c r="M4" s="207" t="s">
        <v>58</v>
      </c>
      <c r="N4" s="207" t="s">
        <v>62</v>
      </c>
      <c r="O4" s="207" t="s">
        <v>60</v>
      </c>
    </row>
    <row r="5" spans="1:15" s="48" customFormat="1" ht="21.75" customHeight="1">
      <c r="A5" s="168" t="s">
        <v>63</v>
      </c>
      <c r="B5" s="206" t="s">
        <v>63</v>
      </c>
      <c r="C5" s="206">
        <v>1</v>
      </c>
      <c r="D5" s="206">
        <v>2</v>
      </c>
      <c r="E5" s="206">
        <v>3</v>
      </c>
      <c r="F5" s="206">
        <v>4</v>
      </c>
      <c r="G5" s="206">
        <v>5</v>
      </c>
      <c r="H5" s="206">
        <v>6</v>
      </c>
      <c r="I5" s="206">
        <v>7</v>
      </c>
      <c r="J5" s="206">
        <v>2</v>
      </c>
      <c r="K5" s="206">
        <v>3</v>
      </c>
      <c r="L5" s="206">
        <v>4</v>
      </c>
      <c r="M5" s="206">
        <v>5</v>
      </c>
      <c r="N5" s="206">
        <v>6</v>
      </c>
      <c r="O5" s="206">
        <v>7</v>
      </c>
    </row>
    <row r="6" spans="1:15" s="48" customFormat="1" ht="21.75" customHeight="1">
      <c r="A6" s="208" t="s">
        <v>64</v>
      </c>
      <c r="B6" s="208"/>
      <c r="C6" s="201">
        <f>D6</f>
        <v>1034014.68</v>
      </c>
      <c r="D6" s="201">
        <f>E6+F6+G6+H6+I6</f>
        <v>1034014.68</v>
      </c>
      <c r="E6" s="201">
        <f aca="true" t="shared" si="0" ref="E6:I6">E7+E14+E21+E25</f>
        <v>1034014.68</v>
      </c>
      <c r="F6" s="201">
        <f t="shared" si="0"/>
        <v>0</v>
      </c>
      <c r="G6" s="201">
        <f t="shared" si="0"/>
        <v>0</v>
      </c>
      <c r="H6" s="201">
        <f t="shared" si="0"/>
        <v>0</v>
      </c>
      <c r="I6" s="201">
        <f t="shared" si="0"/>
        <v>0</v>
      </c>
      <c r="J6" s="67">
        <f aca="true" t="shared" si="1" ref="J6:O6">K6+L6+M6+N6+O6</f>
        <v>0</v>
      </c>
      <c r="K6" s="67">
        <f t="shared" si="1"/>
        <v>0</v>
      </c>
      <c r="L6" s="67">
        <f t="shared" si="1"/>
        <v>0</v>
      </c>
      <c r="M6" s="67">
        <f t="shared" si="1"/>
        <v>0</v>
      </c>
      <c r="N6" s="67">
        <f t="shared" si="1"/>
        <v>0</v>
      </c>
      <c r="O6" s="67">
        <f t="shared" si="1"/>
        <v>0</v>
      </c>
    </row>
    <row r="7" spans="1:15" s="203" customFormat="1" ht="21.75" customHeight="1">
      <c r="A7" s="63" t="s">
        <v>65</v>
      </c>
      <c r="B7" s="63" t="s">
        <v>66</v>
      </c>
      <c r="C7" s="63">
        <f>C8+C10</f>
        <v>970879.39</v>
      </c>
      <c r="D7" s="63">
        <f>D8+D10</f>
        <v>970879.39</v>
      </c>
      <c r="E7" s="63">
        <f>E8+E10</f>
        <v>970879.39</v>
      </c>
      <c r="F7" s="63">
        <v>0</v>
      </c>
      <c r="G7" s="63">
        <v>0</v>
      </c>
      <c r="H7" s="63">
        <v>0</v>
      </c>
      <c r="I7" s="63">
        <v>0</v>
      </c>
      <c r="J7" s="63">
        <v>0</v>
      </c>
      <c r="K7" s="63">
        <v>0</v>
      </c>
      <c r="L7" s="63">
        <v>0</v>
      </c>
      <c r="M7" s="63">
        <v>0</v>
      </c>
      <c r="N7" s="63">
        <v>0</v>
      </c>
      <c r="O7" s="63">
        <v>0</v>
      </c>
    </row>
    <row r="8" spans="1:15" ht="21.75" customHeight="1">
      <c r="A8" s="65" t="s">
        <v>67</v>
      </c>
      <c r="B8" s="65" t="s">
        <v>68</v>
      </c>
      <c r="C8" s="65">
        <v>30000</v>
      </c>
      <c r="D8" s="65">
        <v>30000</v>
      </c>
      <c r="E8" s="65">
        <v>30000</v>
      </c>
      <c r="F8" s="65">
        <v>0</v>
      </c>
      <c r="G8" s="65">
        <v>0</v>
      </c>
      <c r="H8" s="65">
        <v>0</v>
      </c>
      <c r="I8" s="65">
        <v>0</v>
      </c>
      <c r="J8" s="65">
        <v>0</v>
      </c>
      <c r="K8" s="65">
        <v>0</v>
      </c>
      <c r="L8" s="65">
        <v>0</v>
      </c>
      <c r="M8" s="65">
        <v>0</v>
      </c>
      <c r="N8" s="65">
        <v>0</v>
      </c>
      <c r="O8" s="65">
        <v>0</v>
      </c>
    </row>
    <row r="9" spans="1:15" ht="21.75" customHeight="1">
      <c r="A9" s="67" t="s">
        <v>69</v>
      </c>
      <c r="B9" s="67" t="s">
        <v>70</v>
      </c>
      <c r="C9" s="67">
        <v>30000</v>
      </c>
      <c r="D9" s="67">
        <v>30000</v>
      </c>
      <c r="E9" s="67">
        <v>30000</v>
      </c>
      <c r="F9" s="67">
        <v>0</v>
      </c>
      <c r="G9" s="67">
        <v>0</v>
      </c>
      <c r="H9" s="67">
        <v>0</v>
      </c>
      <c r="I9" s="67">
        <v>0</v>
      </c>
      <c r="J9" s="67">
        <v>0</v>
      </c>
      <c r="K9" s="67">
        <v>0</v>
      </c>
      <c r="L9" s="67">
        <v>0</v>
      </c>
      <c r="M9" s="67">
        <v>0</v>
      </c>
      <c r="N9" s="67">
        <v>0</v>
      </c>
      <c r="O9" s="67">
        <v>0</v>
      </c>
    </row>
    <row r="10" spans="1:15" ht="21.75" customHeight="1">
      <c r="A10" s="65" t="s">
        <v>71</v>
      </c>
      <c r="B10" s="65" t="s">
        <v>72</v>
      </c>
      <c r="C10" s="65">
        <f>SUM(C11:C13)</f>
        <v>940879.39</v>
      </c>
      <c r="D10" s="65">
        <f>SUM(D11:D13)</f>
        <v>940879.39</v>
      </c>
      <c r="E10" s="65">
        <f>SUM(E11:E13)</f>
        <v>940879.39</v>
      </c>
      <c r="F10" s="65">
        <v>0</v>
      </c>
      <c r="G10" s="65">
        <v>0</v>
      </c>
      <c r="H10" s="65">
        <v>0</v>
      </c>
      <c r="I10" s="65">
        <v>0</v>
      </c>
      <c r="J10" s="65">
        <v>0</v>
      </c>
      <c r="K10" s="65">
        <v>0</v>
      </c>
      <c r="L10" s="65">
        <v>0</v>
      </c>
      <c r="M10" s="65">
        <v>0</v>
      </c>
      <c r="N10" s="65">
        <v>0</v>
      </c>
      <c r="O10" s="65">
        <v>0</v>
      </c>
    </row>
    <row r="11" spans="1:15" ht="21.75" customHeight="1">
      <c r="A11" s="67" t="s">
        <v>73</v>
      </c>
      <c r="B11" s="67" t="s">
        <v>74</v>
      </c>
      <c r="C11" s="67">
        <v>173679.39</v>
      </c>
      <c r="D11" s="67">
        <v>173679.39</v>
      </c>
      <c r="E11" s="67">
        <v>173679.39</v>
      </c>
      <c r="F11" s="67">
        <v>0</v>
      </c>
      <c r="G11" s="67">
        <v>0</v>
      </c>
      <c r="H11" s="67">
        <v>0</v>
      </c>
      <c r="I11" s="67">
        <v>0</v>
      </c>
      <c r="J11" s="67">
        <v>0</v>
      </c>
      <c r="K11" s="67">
        <v>0</v>
      </c>
      <c r="L11" s="67">
        <v>0</v>
      </c>
      <c r="M11" s="67">
        <v>0</v>
      </c>
      <c r="N11" s="67">
        <v>0</v>
      </c>
      <c r="O11" s="67">
        <v>0</v>
      </c>
    </row>
    <row r="12" spans="1:15" ht="21.75" customHeight="1">
      <c r="A12" s="67" t="s">
        <v>75</v>
      </c>
      <c r="B12" s="67" t="s">
        <v>76</v>
      </c>
      <c r="C12" s="67">
        <v>580000</v>
      </c>
      <c r="D12" s="67">
        <v>580000</v>
      </c>
      <c r="E12" s="67">
        <v>580000</v>
      </c>
      <c r="F12" s="68">
        <v>0</v>
      </c>
      <c r="G12" s="68">
        <v>0</v>
      </c>
      <c r="H12" s="68">
        <v>0</v>
      </c>
      <c r="I12" s="68">
        <v>0</v>
      </c>
      <c r="J12" s="68">
        <v>0</v>
      </c>
      <c r="K12" s="68">
        <v>0</v>
      </c>
      <c r="L12" s="68">
        <v>0</v>
      </c>
      <c r="M12" s="68">
        <v>0</v>
      </c>
      <c r="N12" s="68">
        <v>0</v>
      </c>
      <c r="O12" s="68">
        <v>0</v>
      </c>
    </row>
    <row r="13" spans="1:15" ht="21.75" customHeight="1">
      <c r="A13" s="67" t="s">
        <v>77</v>
      </c>
      <c r="B13" s="67" t="s">
        <v>78</v>
      </c>
      <c r="C13" s="67">
        <v>187200</v>
      </c>
      <c r="D13" s="67">
        <v>187200</v>
      </c>
      <c r="E13" s="67">
        <v>187200</v>
      </c>
      <c r="F13" s="67">
        <v>0</v>
      </c>
      <c r="G13" s="67">
        <v>0</v>
      </c>
      <c r="H13" s="67">
        <v>0</v>
      </c>
      <c r="I13" s="67">
        <v>0</v>
      </c>
      <c r="J13" s="67">
        <v>0</v>
      </c>
      <c r="K13" s="67">
        <v>0</v>
      </c>
      <c r="L13" s="67">
        <v>0</v>
      </c>
      <c r="M13" s="67">
        <v>0</v>
      </c>
      <c r="N13" s="67">
        <v>0</v>
      </c>
      <c r="O13" s="67">
        <v>0</v>
      </c>
    </row>
    <row r="14" spans="1:15" ht="21.75" customHeight="1">
      <c r="A14" s="63" t="s">
        <v>79</v>
      </c>
      <c r="B14" s="63" t="s">
        <v>80</v>
      </c>
      <c r="C14" s="63">
        <f>C15+C17</f>
        <v>26813.53</v>
      </c>
      <c r="D14" s="63">
        <f>D15+D17</f>
        <v>26813.53</v>
      </c>
      <c r="E14" s="63">
        <f>E15+E17</f>
        <v>26813.53</v>
      </c>
      <c r="F14" s="63">
        <v>0</v>
      </c>
      <c r="G14" s="63">
        <v>0</v>
      </c>
      <c r="H14" s="63">
        <v>0</v>
      </c>
      <c r="I14" s="63">
        <v>0</v>
      </c>
      <c r="J14" s="63">
        <v>0</v>
      </c>
      <c r="K14" s="63">
        <v>0</v>
      </c>
      <c r="L14" s="63">
        <v>0</v>
      </c>
      <c r="M14" s="63">
        <v>0</v>
      </c>
      <c r="N14" s="63">
        <v>0</v>
      </c>
      <c r="O14" s="63">
        <v>0</v>
      </c>
    </row>
    <row r="15" spans="1:15" ht="21.75" customHeight="1">
      <c r="A15" s="65" t="s">
        <v>81</v>
      </c>
      <c r="B15" s="65" t="s">
        <v>82</v>
      </c>
      <c r="C15" s="65">
        <v>25536.69</v>
      </c>
      <c r="D15" s="65">
        <v>25536.69</v>
      </c>
      <c r="E15" s="65">
        <v>25536.69</v>
      </c>
      <c r="F15" s="65">
        <v>0</v>
      </c>
      <c r="G15" s="65">
        <v>0</v>
      </c>
      <c r="H15" s="65">
        <v>0</v>
      </c>
      <c r="I15" s="65">
        <v>0</v>
      </c>
      <c r="J15" s="65">
        <v>0</v>
      </c>
      <c r="K15" s="65">
        <v>0</v>
      </c>
      <c r="L15" s="65">
        <v>0</v>
      </c>
      <c r="M15" s="65">
        <v>0</v>
      </c>
      <c r="N15" s="65">
        <v>0</v>
      </c>
      <c r="O15" s="65">
        <v>0</v>
      </c>
    </row>
    <row r="16" spans="1:15" ht="21.75" customHeight="1">
      <c r="A16" s="67" t="s">
        <v>83</v>
      </c>
      <c r="B16" s="67" t="s">
        <v>84</v>
      </c>
      <c r="C16" s="67">
        <v>25536.69</v>
      </c>
      <c r="D16" s="67">
        <v>25536.69</v>
      </c>
      <c r="E16" s="67">
        <v>25536.69</v>
      </c>
      <c r="F16" s="68">
        <v>0</v>
      </c>
      <c r="G16" s="68">
        <v>0</v>
      </c>
      <c r="H16" s="68">
        <v>0</v>
      </c>
      <c r="I16" s="68">
        <v>0</v>
      </c>
      <c r="J16" s="68">
        <v>0</v>
      </c>
      <c r="K16" s="68">
        <v>0</v>
      </c>
      <c r="L16" s="68">
        <v>0</v>
      </c>
      <c r="M16" s="68">
        <v>0</v>
      </c>
      <c r="N16" s="68">
        <v>0</v>
      </c>
      <c r="O16" s="68">
        <v>0</v>
      </c>
    </row>
    <row r="17" spans="1:15" ht="21.75" customHeight="1">
      <c r="A17" s="65" t="s">
        <v>85</v>
      </c>
      <c r="B17" s="65" t="s">
        <v>86</v>
      </c>
      <c r="C17" s="65">
        <f>C18+C19+C20</f>
        <v>1276.84</v>
      </c>
      <c r="D17" s="65">
        <f>D18+D19+D20</f>
        <v>1276.84</v>
      </c>
      <c r="E17" s="65">
        <f>E18+E19+E20</f>
        <v>1276.84</v>
      </c>
      <c r="F17" s="65">
        <v>0</v>
      </c>
      <c r="G17" s="65">
        <v>0</v>
      </c>
      <c r="H17" s="65">
        <v>0</v>
      </c>
      <c r="I17" s="65">
        <v>0</v>
      </c>
      <c r="J17" s="65">
        <v>0</v>
      </c>
      <c r="K17" s="65">
        <v>0</v>
      </c>
      <c r="L17" s="65">
        <v>0</v>
      </c>
      <c r="M17" s="65">
        <v>0</v>
      </c>
      <c r="N17" s="65">
        <v>0</v>
      </c>
      <c r="O17" s="65">
        <v>0</v>
      </c>
    </row>
    <row r="18" spans="1:15" ht="21.75" customHeight="1">
      <c r="A18" s="67" t="s">
        <v>87</v>
      </c>
      <c r="B18" s="67" t="s">
        <v>88</v>
      </c>
      <c r="C18" s="67">
        <v>638.42</v>
      </c>
      <c r="D18" s="67">
        <v>638.42</v>
      </c>
      <c r="E18" s="67">
        <v>638.42</v>
      </c>
      <c r="F18" s="68">
        <v>0</v>
      </c>
      <c r="G18" s="68">
        <v>0</v>
      </c>
      <c r="H18" s="68">
        <v>0</v>
      </c>
      <c r="I18" s="68">
        <v>0</v>
      </c>
      <c r="J18" s="68">
        <v>0</v>
      </c>
      <c r="K18" s="68">
        <v>0</v>
      </c>
      <c r="L18" s="68">
        <v>0</v>
      </c>
      <c r="M18" s="68">
        <v>0</v>
      </c>
      <c r="N18" s="68">
        <v>0</v>
      </c>
      <c r="O18" s="68">
        <v>0</v>
      </c>
    </row>
    <row r="19" spans="1:15" ht="21.75" customHeight="1">
      <c r="A19" s="67" t="s">
        <v>89</v>
      </c>
      <c r="B19" s="67" t="s">
        <v>90</v>
      </c>
      <c r="C19" s="67">
        <v>255.37</v>
      </c>
      <c r="D19" s="67">
        <v>255.37</v>
      </c>
      <c r="E19" s="67">
        <v>255.37</v>
      </c>
      <c r="F19" s="67">
        <v>0</v>
      </c>
      <c r="G19" s="67">
        <v>0</v>
      </c>
      <c r="H19" s="67">
        <v>0</v>
      </c>
      <c r="I19" s="67">
        <v>0</v>
      </c>
      <c r="J19" s="67">
        <v>0</v>
      </c>
      <c r="K19" s="67">
        <v>0</v>
      </c>
      <c r="L19" s="67">
        <v>0</v>
      </c>
      <c r="M19" s="67">
        <v>0</v>
      </c>
      <c r="N19" s="67">
        <v>0</v>
      </c>
      <c r="O19" s="67">
        <v>0</v>
      </c>
    </row>
    <row r="20" spans="1:15" ht="21.75" customHeight="1">
      <c r="A20" s="67" t="s">
        <v>91</v>
      </c>
      <c r="B20" s="67" t="s">
        <v>92</v>
      </c>
      <c r="C20" s="67">
        <v>383.05</v>
      </c>
      <c r="D20" s="67">
        <v>383.05</v>
      </c>
      <c r="E20" s="67">
        <v>383.05</v>
      </c>
      <c r="F20" s="68">
        <v>0</v>
      </c>
      <c r="G20" s="68">
        <v>0</v>
      </c>
      <c r="H20" s="68">
        <v>0</v>
      </c>
      <c r="I20" s="68">
        <v>0</v>
      </c>
      <c r="J20" s="68">
        <v>0</v>
      </c>
      <c r="K20" s="68">
        <v>0</v>
      </c>
      <c r="L20" s="68">
        <v>0</v>
      </c>
      <c r="M20" s="68">
        <v>0</v>
      </c>
      <c r="N20" s="68">
        <v>0</v>
      </c>
      <c r="O20" s="68">
        <v>0</v>
      </c>
    </row>
    <row r="21" spans="1:15" ht="21.75" customHeight="1">
      <c r="A21" s="63" t="s">
        <v>93</v>
      </c>
      <c r="B21" s="63" t="s">
        <v>94</v>
      </c>
      <c r="C21" s="63">
        <f>C22+C23</f>
        <v>10914.67</v>
      </c>
      <c r="D21" s="63">
        <f>D22+D23</f>
        <v>10914.67</v>
      </c>
      <c r="E21" s="63">
        <f>E22+E23</f>
        <v>10914.67</v>
      </c>
      <c r="F21" s="63">
        <v>0</v>
      </c>
      <c r="G21" s="63">
        <v>0</v>
      </c>
      <c r="H21" s="63">
        <v>0</v>
      </c>
      <c r="I21" s="63">
        <v>0</v>
      </c>
      <c r="J21" s="63">
        <v>0</v>
      </c>
      <c r="K21" s="63">
        <v>0</v>
      </c>
      <c r="L21" s="63">
        <v>0</v>
      </c>
      <c r="M21" s="63">
        <v>0</v>
      </c>
      <c r="N21" s="63">
        <v>0</v>
      </c>
      <c r="O21" s="63">
        <v>0</v>
      </c>
    </row>
    <row r="22" spans="1:15" ht="21.75" customHeight="1">
      <c r="A22" s="65" t="s">
        <v>95</v>
      </c>
      <c r="B22" s="65" t="s">
        <v>96</v>
      </c>
      <c r="C22" s="65">
        <v>10214.67</v>
      </c>
      <c r="D22" s="65">
        <v>10214.67</v>
      </c>
      <c r="E22" s="65">
        <v>10214.67</v>
      </c>
      <c r="F22" s="65">
        <v>0</v>
      </c>
      <c r="G22" s="65">
        <v>0</v>
      </c>
      <c r="H22" s="65">
        <v>0</v>
      </c>
      <c r="I22" s="65">
        <v>0</v>
      </c>
      <c r="J22" s="65">
        <v>0</v>
      </c>
      <c r="K22" s="65">
        <v>0</v>
      </c>
      <c r="L22" s="65">
        <v>0</v>
      </c>
      <c r="M22" s="65">
        <v>0</v>
      </c>
      <c r="N22" s="65">
        <v>0</v>
      </c>
      <c r="O22" s="65">
        <v>0</v>
      </c>
    </row>
    <row r="23" spans="1:15" ht="21.75" customHeight="1">
      <c r="A23" s="67" t="s">
        <v>97</v>
      </c>
      <c r="B23" s="67" t="s">
        <v>98</v>
      </c>
      <c r="C23" s="67">
        <v>700</v>
      </c>
      <c r="D23" s="67">
        <v>700</v>
      </c>
      <c r="E23" s="67">
        <v>700</v>
      </c>
      <c r="F23" s="67">
        <v>0</v>
      </c>
      <c r="G23" s="67">
        <v>0</v>
      </c>
      <c r="H23" s="67">
        <v>0</v>
      </c>
      <c r="I23" s="67">
        <v>0</v>
      </c>
      <c r="J23" s="67">
        <v>0</v>
      </c>
      <c r="K23" s="67">
        <v>0</v>
      </c>
      <c r="L23" s="67">
        <v>0</v>
      </c>
      <c r="M23" s="67">
        <v>0</v>
      </c>
      <c r="N23" s="67">
        <v>0</v>
      </c>
      <c r="O23" s="67">
        <v>0</v>
      </c>
    </row>
    <row r="24" spans="1:15" ht="21.75" customHeight="1">
      <c r="A24" s="67" t="s">
        <v>99</v>
      </c>
      <c r="B24" s="67" t="s">
        <v>100</v>
      </c>
      <c r="C24" s="69">
        <f>C25</f>
        <v>25407.09</v>
      </c>
      <c r="D24" s="69">
        <f>D25</f>
        <v>25407.09</v>
      </c>
      <c r="E24" s="69">
        <f>E25</f>
        <v>25407.09</v>
      </c>
      <c r="F24" s="68">
        <v>0</v>
      </c>
      <c r="G24" s="68">
        <v>0</v>
      </c>
      <c r="H24" s="68">
        <v>0</v>
      </c>
      <c r="I24" s="68">
        <v>0</v>
      </c>
      <c r="J24" s="68">
        <v>0</v>
      </c>
      <c r="K24" s="68">
        <v>0</v>
      </c>
      <c r="L24" s="68">
        <v>0</v>
      </c>
      <c r="M24" s="68">
        <v>0</v>
      </c>
      <c r="N24" s="68">
        <v>0</v>
      </c>
      <c r="O24" s="68">
        <v>0</v>
      </c>
    </row>
    <row r="25" spans="1:15" ht="21.75" customHeight="1">
      <c r="A25" s="63" t="s">
        <v>101</v>
      </c>
      <c r="B25" s="63" t="s">
        <v>102</v>
      </c>
      <c r="C25" s="63">
        <f>C26+C27</f>
        <v>25407.09</v>
      </c>
      <c r="D25" s="63">
        <f>D26+D27</f>
        <v>25407.09</v>
      </c>
      <c r="E25" s="63">
        <f>E26+E27</f>
        <v>25407.09</v>
      </c>
      <c r="F25" s="63">
        <v>0</v>
      </c>
      <c r="G25" s="63">
        <v>0</v>
      </c>
      <c r="H25" s="63">
        <v>0</v>
      </c>
      <c r="I25" s="63">
        <v>0</v>
      </c>
      <c r="J25" s="63">
        <v>0</v>
      </c>
      <c r="K25" s="63">
        <v>0</v>
      </c>
      <c r="L25" s="63">
        <v>0</v>
      </c>
      <c r="M25" s="63">
        <v>0</v>
      </c>
      <c r="N25" s="63">
        <v>0</v>
      </c>
      <c r="O25" s="63">
        <v>0</v>
      </c>
    </row>
    <row r="26" spans="1:15" ht="21.75" customHeight="1">
      <c r="A26" s="65" t="s">
        <v>103</v>
      </c>
      <c r="B26" s="65" t="s">
        <v>104</v>
      </c>
      <c r="C26" s="65">
        <v>16539.09</v>
      </c>
      <c r="D26" s="65">
        <v>16539.09</v>
      </c>
      <c r="E26" s="65">
        <v>16539.09</v>
      </c>
      <c r="F26" s="65">
        <v>0</v>
      </c>
      <c r="G26" s="65">
        <v>0</v>
      </c>
      <c r="H26" s="65">
        <v>0</v>
      </c>
      <c r="I26" s="65">
        <v>0</v>
      </c>
      <c r="J26" s="65">
        <v>0</v>
      </c>
      <c r="K26" s="65">
        <v>0</v>
      </c>
      <c r="L26" s="65">
        <v>0</v>
      </c>
      <c r="M26" s="65">
        <v>0</v>
      </c>
      <c r="N26" s="65">
        <v>0</v>
      </c>
      <c r="O26" s="65">
        <v>0</v>
      </c>
    </row>
    <row r="27" spans="1:15" ht="21.75" customHeight="1">
      <c r="A27" s="67" t="s">
        <v>105</v>
      </c>
      <c r="B27" s="67" t="s">
        <v>106</v>
      </c>
      <c r="C27" s="67">
        <v>8868</v>
      </c>
      <c r="D27" s="67">
        <v>8868</v>
      </c>
      <c r="E27" s="67">
        <v>8868</v>
      </c>
      <c r="F27" s="67">
        <v>0</v>
      </c>
      <c r="G27" s="67">
        <v>0</v>
      </c>
      <c r="H27" s="67">
        <v>0</v>
      </c>
      <c r="I27" s="67">
        <v>0</v>
      </c>
      <c r="J27" s="67">
        <v>0</v>
      </c>
      <c r="K27" s="67">
        <v>0</v>
      </c>
      <c r="L27" s="67">
        <v>0</v>
      </c>
      <c r="M27" s="67">
        <v>0</v>
      </c>
      <c r="N27" s="67">
        <v>0</v>
      </c>
      <c r="O27" s="67">
        <v>0</v>
      </c>
    </row>
    <row r="28" spans="1:15" ht="21.75" customHeight="1">
      <c r="A28" s="67" t="s">
        <v>107</v>
      </c>
      <c r="B28" s="67" t="s">
        <v>108</v>
      </c>
      <c r="C28" s="67">
        <v>8868</v>
      </c>
      <c r="D28" s="67">
        <v>8868</v>
      </c>
      <c r="E28" s="67">
        <v>8868</v>
      </c>
      <c r="F28" s="68">
        <v>0</v>
      </c>
      <c r="G28" s="68">
        <v>0</v>
      </c>
      <c r="H28" s="68">
        <v>0</v>
      </c>
      <c r="I28" s="68">
        <v>0</v>
      </c>
      <c r="J28" s="68">
        <v>0</v>
      </c>
      <c r="K28" s="68">
        <v>0</v>
      </c>
      <c r="L28" s="68">
        <v>0</v>
      </c>
      <c r="M28" s="68">
        <v>0</v>
      </c>
      <c r="N28" s="68">
        <v>0</v>
      </c>
      <c r="O28" s="68">
        <v>0</v>
      </c>
    </row>
    <row r="29" ht="21.75" customHeight="1"/>
    <row r="30" ht="21.75" customHeight="1"/>
    <row r="31" ht="21.75" customHeight="1"/>
    <row r="32" ht="21.75" customHeight="1"/>
    <row r="33" ht="21.75" customHeight="1"/>
    <row r="34" ht="21.75" customHeight="1"/>
    <row r="35" ht="21.75" customHeight="1"/>
    <row r="36" ht="21.75" customHeight="1"/>
    <row r="37" ht="21.75" customHeight="1"/>
    <row r="38" ht="21.75" customHeight="1"/>
    <row r="39" ht="21.75" customHeight="1"/>
    <row r="40" ht="21.75" customHeight="1"/>
    <row r="41" ht="21.75" customHeight="1"/>
    <row r="42" ht="21.75" customHeight="1"/>
    <row r="43" ht="21.75" customHeight="1"/>
    <row r="44" ht="21.75" customHeight="1"/>
    <row r="45" ht="21.75" customHeight="1"/>
    <row r="46" ht="21.75" customHeight="1"/>
    <row r="47" ht="21.75" customHeight="1"/>
    <row r="48" ht="21.75" customHeight="1"/>
    <row r="49" ht="21.75" customHeight="1"/>
    <row r="50" ht="21.75" customHeight="1"/>
    <row r="51" ht="21.75" customHeight="1"/>
    <row r="52" ht="21.75" customHeight="1"/>
    <row r="53" ht="21.75" customHeight="1"/>
    <row r="54" ht="21.75" customHeight="1"/>
    <row r="55" ht="21.75" customHeight="1"/>
    <row r="56" ht="21.75" customHeight="1"/>
    <row r="57" ht="21.75" customHeight="1"/>
    <row r="58" ht="21.75" customHeight="1"/>
    <row r="59" ht="21.75" customHeight="1"/>
    <row r="60" ht="21.75" customHeight="1"/>
    <row r="61" ht="21.75" customHeight="1"/>
    <row r="62" ht="21.75" customHeight="1"/>
    <row r="63" ht="21.75" customHeight="1"/>
    <row r="64" ht="21.75" customHeight="1"/>
    <row r="65" ht="21.75" customHeight="1"/>
    <row r="66" ht="21.75" customHeight="1"/>
    <row r="67" ht="21.75" customHeight="1"/>
    <row r="68" ht="21.75" customHeight="1"/>
    <row r="69" ht="21.75" customHeight="1"/>
    <row r="70" ht="21.75" customHeight="1"/>
    <row r="71" ht="21.75" customHeight="1"/>
    <row r="72" ht="21.75" customHeight="1"/>
    <row r="73" ht="21.75" customHeight="1"/>
    <row r="74" ht="21.75" customHeight="1"/>
    <row r="75" ht="21.75" customHeight="1"/>
    <row r="76" ht="21.75" customHeight="1"/>
    <row r="77" ht="21.75" customHeight="1"/>
    <row r="78" ht="21.75" customHeight="1"/>
    <row r="79" ht="21.75" customHeight="1"/>
    <row r="80" ht="21.75" customHeight="1"/>
    <row r="81" ht="21.75" customHeight="1"/>
    <row r="82" ht="21.75" customHeight="1"/>
    <row r="83" ht="21.75" customHeight="1"/>
    <row r="84" ht="21.75" customHeight="1"/>
    <row r="85" ht="21.75" customHeight="1"/>
    <row r="86" ht="21.75" customHeight="1"/>
    <row r="87" ht="21.75" customHeight="1"/>
    <row r="88" ht="21.75" customHeight="1"/>
  </sheetData>
  <sheetProtection/>
  <mergeCells count="8">
    <mergeCell ref="A1:O1"/>
    <mergeCell ref="A2:I2"/>
    <mergeCell ref="N2:O2"/>
    <mergeCell ref="A3:B3"/>
    <mergeCell ref="D3:I3"/>
    <mergeCell ref="J3:O3"/>
    <mergeCell ref="A6:B6"/>
    <mergeCell ref="C3:C4"/>
  </mergeCells>
  <printOptions horizontalCentered="1"/>
  <pageMargins left="0.5506944444444445" right="0.5506944444444445" top="0.9840277777777777" bottom="0.7875" header="0.5111111111111111" footer="0.3145833333333333"/>
  <pageSetup horizontalDpi="300" verticalDpi="30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9"/>
  <sheetViews>
    <sheetView workbookViewId="0" topLeftCell="A1">
      <selection activeCell="K14" sqref="K14"/>
    </sheetView>
  </sheetViews>
  <sheetFormatPr defaultColWidth="9.140625" defaultRowHeight="12.75" customHeight="1"/>
  <cols>
    <col min="1" max="1" width="9.7109375" style="48" customWidth="1"/>
    <col min="2" max="2" width="31.140625" style="48" customWidth="1"/>
    <col min="3" max="3" width="12.8515625" style="48" customWidth="1"/>
    <col min="4" max="4" width="17.421875" style="48" customWidth="1"/>
    <col min="5" max="5" width="16.28125" style="48" customWidth="1"/>
    <col min="6" max="6" width="14.00390625" style="48" customWidth="1"/>
    <col min="7" max="7" width="15.00390625" style="48" customWidth="1"/>
    <col min="8" max="8" width="12.00390625" style="48" customWidth="1"/>
    <col min="9" max="9" width="9.140625" style="48" customWidth="1"/>
  </cols>
  <sheetData>
    <row r="1" spans="1:8" s="48" customFormat="1" ht="24.75" customHeight="1">
      <c r="A1" s="174" t="s">
        <v>109</v>
      </c>
      <c r="B1" s="174"/>
      <c r="C1" s="174"/>
      <c r="D1" s="174"/>
      <c r="E1" s="174"/>
      <c r="F1" s="174"/>
      <c r="G1" s="174"/>
      <c r="H1" s="174"/>
    </row>
    <row r="2" spans="1:8" s="48" customFormat="1" ht="21" customHeight="1">
      <c r="A2" s="175" t="s">
        <v>110</v>
      </c>
      <c r="B2" s="175"/>
      <c r="C2" s="175"/>
      <c r="D2" s="175"/>
      <c r="E2" s="175"/>
      <c r="F2" s="175"/>
      <c r="G2" s="175"/>
      <c r="H2" s="175"/>
    </row>
    <row r="3" spans="1:8" s="48" customFormat="1" ht="21.75" customHeight="1">
      <c r="A3" s="176" t="s">
        <v>50</v>
      </c>
      <c r="B3" s="176"/>
      <c r="C3" s="176" t="s">
        <v>111</v>
      </c>
      <c r="D3" s="176" t="s">
        <v>112</v>
      </c>
      <c r="E3" s="176"/>
      <c r="F3" s="176"/>
      <c r="G3" s="80" t="s">
        <v>113</v>
      </c>
      <c r="H3" s="80"/>
    </row>
    <row r="4" spans="1:19" s="48" customFormat="1" ht="21.75" customHeight="1">
      <c r="A4" s="176"/>
      <c r="B4" s="176"/>
      <c r="C4" s="176"/>
      <c r="D4" s="176" t="s">
        <v>64</v>
      </c>
      <c r="E4" s="177" t="s">
        <v>114</v>
      </c>
      <c r="F4" s="176" t="s">
        <v>115</v>
      </c>
      <c r="G4" s="80" t="s">
        <v>116</v>
      </c>
      <c r="H4" s="80" t="s">
        <v>117</v>
      </c>
      <c r="L4"/>
      <c r="M4"/>
      <c r="N4"/>
      <c r="O4"/>
      <c r="P4"/>
      <c r="Q4"/>
      <c r="R4"/>
      <c r="S4"/>
    </row>
    <row r="5" spans="1:19" s="48" customFormat="1" ht="21.75" customHeight="1">
      <c r="A5" s="178" t="s">
        <v>118</v>
      </c>
      <c r="B5" s="178" t="s">
        <v>119</v>
      </c>
      <c r="C5" s="178"/>
      <c r="D5" s="178"/>
      <c r="E5" s="177"/>
      <c r="F5" s="178"/>
      <c r="G5" s="179"/>
      <c r="H5" s="179"/>
      <c r="L5"/>
      <c r="M5"/>
      <c r="N5"/>
      <c r="O5"/>
      <c r="P5"/>
      <c r="Q5"/>
      <c r="R5"/>
      <c r="S5"/>
    </row>
    <row r="6" spans="1:8" s="48" customFormat="1" ht="21.75" customHeight="1">
      <c r="A6" s="180" t="s">
        <v>63</v>
      </c>
      <c r="B6" s="180" t="s">
        <v>63</v>
      </c>
      <c r="C6" s="180" t="s">
        <v>120</v>
      </c>
      <c r="D6" s="181">
        <v>2</v>
      </c>
      <c r="E6" s="181">
        <v>3</v>
      </c>
      <c r="F6" s="181">
        <v>4</v>
      </c>
      <c r="G6" s="58">
        <v>5</v>
      </c>
      <c r="H6" s="58">
        <v>6</v>
      </c>
    </row>
    <row r="7" spans="1:8" s="88" customFormat="1" ht="21.75" customHeight="1">
      <c r="A7" s="182"/>
      <c r="B7" s="183" t="s">
        <v>121</v>
      </c>
      <c r="C7" s="184">
        <f aca="true" t="shared" si="0" ref="C7:F7">C8+C15+C22+C26</f>
        <v>1324906.28</v>
      </c>
      <c r="D7" s="184">
        <f>E7+F7</f>
        <v>1034014.68</v>
      </c>
      <c r="E7" s="184">
        <f t="shared" si="0"/>
        <v>236814.68000000002</v>
      </c>
      <c r="F7" s="184">
        <f t="shared" si="0"/>
        <v>797200</v>
      </c>
      <c r="G7" s="185">
        <f>D7-C7</f>
        <v>-290891.6</v>
      </c>
      <c r="H7" s="186">
        <f>D7/C7-1</f>
        <v>-0.21955635986569555</v>
      </c>
    </row>
    <row r="8" spans="1:8" s="87" customFormat="1" ht="21.75" customHeight="1">
      <c r="A8" s="63" t="s">
        <v>65</v>
      </c>
      <c r="B8" s="63" t="s">
        <v>66</v>
      </c>
      <c r="C8" s="187">
        <v>1270641.49</v>
      </c>
      <c r="D8" s="63">
        <f>E8+F8</f>
        <v>970879.39</v>
      </c>
      <c r="E8" s="63">
        <f>E9+E11</f>
        <v>173679.39</v>
      </c>
      <c r="F8" s="188">
        <f>F9+F11</f>
        <v>797200</v>
      </c>
      <c r="G8" s="189">
        <f aca="true" t="shared" si="1" ref="G8:G29">D8-C8</f>
        <v>-299762.1</v>
      </c>
      <c r="H8" s="190">
        <f aca="true" t="shared" si="2" ref="H8:H29">D8/C8-1</f>
        <v>-0.2359139870365794</v>
      </c>
    </row>
    <row r="9" spans="1:9" s="76" customFormat="1" ht="21.75" customHeight="1">
      <c r="A9" s="65" t="s">
        <v>67</v>
      </c>
      <c r="B9" s="65" t="s">
        <v>68</v>
      </c>
      <c r="C9" s="191">
        <v>29936</v>
      </c>
      <c r="D9" s="65">
        <f aca="true" t="shared" si="3" ref="D9:D29">E9+F9</f>
        <v>30000</v>
      </c>
      <c r="E9" s="65">
        <v>0</v>
      </c>
      <c r="F9" s="192">
        <f>F10</f>
        <v>30000</v>
      </c>
      <c r="G9" s="193">
        <f t="shared" si="1"/>
        <v>64</v>
      </c>
      <c r="H9" s="194">
        <f t="shared" si="2"/>
        <v>0.002137894174238486</v>
      </c>
      <c r="I9" s="87"/>
    </row>
    <row r="10" spans="1:9" s="173" customFormat="1" ht="21.75" customHeight="1">
      <c r="A10" s="67" t="s">
        <v>69</v>
      </c>
      <c r="B10" s="67" t="s">
        <v>70</v>
      </c>
      <c r="C10" s="195">
        <v>29936</v>
      </c>
      <c r="D10" s="67">
        <f t="shared" si="3"/>
        <v>30000</v>
      </c>
      <c r="E10" s="19">
        <v>0</v>
      </c>
      <c r="F10" s="67">
        <v>30000</v>
      </c>
      <c r="G10" s="196">
        <f t="shared" si="1"/>
        <v>64</v>
      </c>
      <c r="H10" s="197">
        <f t="shared" si="2"/>
        <v>0.002137894174238486</v>
      </c>
      <c r="I10" s="48"/>
    </row>
    <row r="11" spans="1:9" s="76" customFormat="1" ht="21.75" customHeight="1">
      <c r="A11" s="65" t="s">
        <v>71</v>
      </c>
      <c r="B11" s="65" t="s">
        <v>72</v>
      </c>
      <c r="C11" s="191">
        <v>1240705.49</v>
      </c>
      <c r="D11" s="65">
        <f t="shared" si="3"/>
        <v>940879.39</v>
      </c>
      <c r="E11" s="65">
        <f aca="true" t="shared" si="4" ref="D11:F11">SUM(E12:E14)</f>
        <v>173679.39</v>
      </c>
      <c r="F11" s="65">
        <f t="shared" si="4"/>
        <v>767200</v>
      </c>
      <c r="G11" s="193">
        <f t="shared" si="1"/>
        <v>-299826.1</v>
      </c>
      <c r="H11" s="194">
        <f t="shared" si="2"/>
        <v>-0.24165775231638575</v>
      </c>
      <c r="I11" s="87"/>
    </row>
    <row r="12" spans="1:9" s="173" customFormat="1" ht="21.75" customHeight="1">
      <c r="A12" s="67" t="s">
        <v>73</v>
      </c>
      <c r="B12" s="67" t="s">
        <v>74</v>
      </c>
      <c r="C12" s="195">
        <v>255243.96</v>
      </c>
      <c r="D12" s="67">
        <f t="shared" si="3"/>
        <v>173679.39</v>
      </c>
      <c r="E12" s="67">
        <v>173679.39</v>
      </c>
      <c r="F12" s="165">
        <v>0</v>
      </c>
      <c r="G12" s="196">
        <f t="shared" si="1"/>
        <v>-81564.56999999998</v>
      </c>
      <c r="H12" s="197">
        <f t="shared" si="2"/>
        <v>-0.3195553383515911</v>
      </c>
      <c r="I12" s="48"/>
    </row>
    <row r="13" spans="1:9" s="173" customFormat="1" ht="21.75" customHeight="1">
      <c r="A13" s="67" t="s">
        <v>75</v>
      </c>
      <c r="B13" s="67" t="s">
        <v>76</v>
      </c>
      <c r="C13" s="195">
        <v>368750</v>
      </c>
      <c r="D13" s="67">
        <f t="shared" si="3"/>
        <v>580000</v>
      </c>
      <c r="E13" s="19">
        <v>0</v>
      </c>
      <c r="F13" s="67">
        <v>580000</v>
      </c>
      <c r="G13" s="196">
        <f t="shared" si="1"/>
        <v>211250</v>
      </c>
      <c r="H13" s="197">
        <f t="shared" si="2"/>
        <v>0.5728813559322035</v>
      </c>
      <c r="I13" s="48"/>
    </row>
    <row r="14" spans="1:9" s="173" customFormat="1" ht="21.75" customHeight="1">
      <c r="A14" s="67" t="s">
        <v>77</v>
      </c>
      <c r="B14" s="67" t="s">
        <v>78</v>
      </c>
      <c r="C14" s="195">
        <v>616711.53</v>
      </c>
      <c r="D14" s="67">
        <f t="shared" si="3"/>
        <v>187200</v>
      </c>
      <c r="E14" s="67">
        <v>0</v>
      </c>
      <c r="F14" s="67">
        <v>187200</v>
      </c>
      <c r="G14" s="196">
        <f t="shared" si="1"/>
        <v>-429511.53</v>
      </c>
      <c r="H14" s="197">
        <f t="shared" si="2"/>
        <v>-0.6964545157766062</v>
      </c>
      <c r="I14" s="48"/>
    </row>
    <row r="15" spans="1:9" s="76" customFormat="1" ht="21.75" customHeight="1">
      <c r="A15" s="63" t="s">
        <v>79</v>
      </c>
      <c r="B15" s="63" t="s">
        <v>80</v>
      </c>
      <c r="C15" s="198">
        <v>22369.66</v>
      </c>
      <c r="D15" s="63">
        <f t="shared" si="3"/>
        <v>26813.53</v>
      </c>
      <c r="E15" s="63">
        <f>E16+E18</f>
        <v>26813.53</v>
      </c>
      <c r="F15" s="188">
        <v>0</v>
      </c>
      <c r="G15" s="189">
        <f t="shared" si="1"/>
        <v>4443.869999999999</v>
      </c>
      <c r="H15" s="190">
        <f t="shared" si="2"/>
        <v>0.19865612619950412</v>
      </c>
      <c r="I15" s="87"/>
    </row>
    <row r="16" spans="1:9" s="76" customFormat="1" ht="21.75" customHeight="1">
      <c r="A16" s="65" t="s">
        <v>81</v>
      </c>
      <c r="B16" s="65" t="s">
        <v>82</v>
      </c>
      <c r="C16" s="191">
        <v>21295.4</v>
      </c>
      <c r="D16" s="65">
        <f t="shared" si="3"/>
        <v>25536.69</v>
      </c>
      <c r="E16" s="65">
        <v>25536.69</v>
      </c>
      <c r="F16" s="192">
        <v>0</v>
      </c>
      <c r="G16" s="193">
        <f t="shared" si="1"/>
        <v>4241.289999999997</v>
      </c>
      <c r="H16" s="194">
        <f t="shared" si="2"/>
        <v>0.19916460831916738</v>
      </c>
      <c r="I16" s="87"/>
    </row>
    <row r="17" spans="1:9" s="173" customFormat="1" ht="21.75" customHeight="1">
      <c r="A17" s="67" t="s">
        <v>83</v>
      </c>
      <c r="B17" s="67" t="s">
        <v>84</v>
      </c>
      <c r="C17" s="165">
        <v>21295.4</v>
      </c>
      <c r="D17" s="67">
        <f t="shared" si="3"/>
        <v>25536.69</v>
      </c>
      <c r="E17" s="67">
        <v>25536.69</v>
      </c>
      <c r="F17" s="165">
        <v>0</v>
      </c>
      <c r="G17" s="196">
        <f t="shared" si="1"/>
        <v>4241.289999999997</v>
      </c>
      <c r="H17" s="197">
        <f t="shared" si="2"/>
        <v>0.19916460831916738</v>
      </c>
      <c r="I17" s="48"/>
    </row>
    <row r="18" spans="1:9" s="76" customFormat="1" ht="21.75" customHeight="1">
      <c r="A18" s="65" t="s">
        <v>85</v>
      </c>
      <c r="B18" s="65" t="s">
        <v>86</v>
      </c>
      <c r="C18" s="192">
        <v>1074.26</v>
      </c>
      <c r="D18" s="65">
        <f t="shared" si="3"/>
        <v>1276.84</v>
      </c>
      <c r="E18" s="65">
        <f>E19+E20+E21</f>
        <v>1276.84</v>
      </c>
      <c r="F18" s="192">
        <v>0</v>
      </c>
      <c r="G18" s="193">
        <f t="shared" si="1"/>
        <v>202.57999999999993</v>
      </c>
      <c r="H18" s="194">
        <f t="shared" si="2"/>
        <v>0.18857632230558696</v>
      </c>
      <c r="I18" s="87"/>
    </row>
    <row r="19" spans="1:9" s="173" customFormat="1" ht="21.75" customHeight="1">
      <c r="A19" s="67" t="s">
        <v>87</v>
      </c>
      <c r="B19" s="67" t="s">
        <v>88</v>
      </c>
      <c r="C19" s="165">
        <v>587.6</v>
      </c>
      <c r="D19" s="67">
        <f t="shared" si="3"/>
        <v>638.42</v>
      </c>
      <c r="E19" s="67">
        <v>638.42</v>
      </c>
      <c r="F19" s="165">
        <v>0</v>
      </c>
      <c r="G19" s="196">
        <f t="shared" si="1"/>
        <v>50.819999999999936</v>
      </c>
      <c r="H19" s="197">
        <f t="shared" si="2"/>
        <v>0.08648740639891073</v>
      </c>
      <c r="I19" s="48"/>
    </row>
    <row r="20" spans="1:9" s="173" customFormat="1" ht="21.75" customHeight="1">
      <c r="A20" s="67" t="s">
        <v>89</v>
      </c>
      <c r="B20" s="67" t="s">
        <v>90</v>
      </c>
      <c r="C20" s="199">
        <v>178.2</v>
      </c>
      <c r="D20" s="67">
        <f t="shared" si="3"/>
        <v>255.37</v>
      </c>
      <c r="E20" s="67">
        <v>255.37</v>
      </c>
      <c r="F20" s="199">
        <v>0</v>
      </c>
      <c r="G20" s="196">
        <f t="shared" si="1"/>
        <v>77.17000000000002</v>
      </c>
      <c r="H20" s="197">
        <f t="shared" si="2"/>
        <v>0.43305274971941654</v>
      </c>
      <c r="I20" s="48"/>
    </row>
    <row r="21" spans="1:9" s="173" customFormat="1" ht="21.75" customHeight="1">
      <c r="A21" s="67" t="s">
        <v>91</v>
      </c>
      <c r="B21" s="67" t="s">
        <v>92</v>
      </c>
      <c r="C21" s="19">
        <v>308.46</v>
      </c>
      <c r="D21" s="67">
        <f t="shared" si="3"/>
        <v>383.05</v>
      </c>
      <c r="E21" s="67">
        <v>383.05</v>
      </c>
      <c r="F21" s="19">
        <v>0</v>
      </c>
      <c r="G21" s="196">
        <f t="shared" si="1"/>
        <v>74.59000000000003</v>
      </c>
      <c r="H21" s="197">
        <f t="shared" si="2"/>
        <v>0.24181417363677626</v>
      </c>
      <c r="I21" s="48"/>
    </row>
    <row r="22" spans="1:9" s="76" customFormat="1" ht="21.75" customHeight="1">
      <c r="A22" s="63" t="s">
        <v>93</v>
      </c>
      <c r="B22" s="63" t="s">
        <v>94</v>
      </c>
      <c r="C22" s="83">
        <v>8924.8</v>
      </c>
      <c r="D22" s="63">
        <f t="shared" si="3"/>
        <v>10914.67</v>
      </c>
      <c r="E22" s="63">
        <f>E23+E24</f>
        <v>10914.67</v>
      </c>
      <c r="F22" s="83">
        <v>0</v>
      </c>
      <c r="G22" s="189">
        <f t="shared" si="1"/>
        <v>1989.8700000000008</v>
      </c>
      <c r="H22" s="190">
        <f t="shared" si="2"/>
        <v>0.2229596181427036</v>
      </c>
      <c r="I22" s="87"/>
    </row>
    <row r="23" spans="1:9" s="76" customFormat="1" ht="21.75" customHeight="1">
      <c r="A23" s="65" t="s">
        <v>95</v>
      </c>
      <c r="B23" s="65" t="s">
        <v>96</v>
      </c>
      <c r="C23" s="84">
        <v>8924.8</v>
      </c>
      <c r="D23" s="65">
        <f t="shared" si="3"/>
        <v>10214.67</v>
      </c>
      <c r="E23" s="65">
        <v>10214.67</v>
      </c>
      <c r="F23" s="84">
        <v>0</v>
      </c>
      <c r="G23" s="193">
        <f t="shared" si="1"/>
        <v>1289.8700000000008</v>
      </c>
      <c r="H23" s="194">
        <f t="shared" si="2"/>
        <v>0.1445264879885264</v>
      </c>
      <c r="I23" s="87"/>
    </row>
    <row r="24" spans="1:9" s="173" customFormat="1" ht="21.75" customHeight="1">
      <c r="A24" s="67" t="s">
        <v>97</v>
      </c>
      <c r="B24" s="67" t="s">
        <v>98</v>
      </c>
      <c r="C24" s="19">
        <v>8224.8</v>
      </c>
      <c r="D24" s="67">
        <f t="shared" si="3"/>
        <v>700</v>
      </c>
      <c r="E24" s="67">
        <v>700</v>
      </c>
      <c r="F24" s="19">
        <v>0</v>
      </c>
      <c r="G24" s="196">
        <f t="shared" si="1"/>
        <v>-7524.799999999999</v>
      </c>
      <c r="H24" s="197">
        <f t="shared" si="2"/>
        <v>-0.9148915475148331</v>
      </c>
      <c r="I24" s="48"/>
    </row>
    <row r="25" spans="1:9" s="173" customFormat="1" ht="21.75" customHeight="1">
      <c r="A25" s="67" t="s">
        <v>99</v>
      </c>
      <c r="B25" s="67" t="s">
        <v>100</v>
      </c>
      <c r="C25" s="19">
        <v>700</v>
      </c>
      <c r="D25" s="67">
        <f t="shared" si="3"/>
        <v>25407.09</v>
      </c>
      <c r="E25" s="69">
        <f>E26</f>
        <v>25407.09</v>
      </c>
      <c r="F25" s="19">
        <v>0</v>
      </c>
      <c r="G25" s="196">
        <f t="shared" si="1"/>
        <v>24707.09</v>
      </c>
      <c r="H25" s="197">
        <f t="shared" si="2"/>
        <v>35.29584285714286</v>
      </c>
      <c r="I25" s="48"/>
    </row>
    <row r="26" spans="1:9" s="76" customFormat="1" ht="21.75" customHeight="1">
      <c r="A26" s="63" t="s">
        <v>101</v>
      </c>
      <c r="B26" s="63" t="s">
        <v>102</v>
      </c>
      <c r="C26" s="83">
        <v>22970.33</v>
      </c>
      <c r="D26" s="63">
        <f t="shared" si="3"/>
        <v>25407.09</v>
      </c>
      <c r="E26" s="63">
        <f>E27+E28</f>
        <v>25407.09</v>
      </c>
      <c r="F26" s="83">
        <v>0</v>
      </c>
      <c r="G26" s="189">
        <f t="shared" si="1"/>
        <v>2436.7599999999984</v>
      </c>
      <c r="H26" s="190">
        <f t="shared" si="2"/>
        <v>0.10608293394130586</v>
      </c>
      <c r="I26" s="87"/>
    </row>
    <row r="27" spans="1:8" ht="21.75" customHeight="1">
      <c r="A27" s="65" t="s">
        <v>103</v>
      </c>
      <c r="B27" s="65" t="s">
        <v>104</v>
      </c>
      <c r="C27" s="16">
        <v>22970.33</v>
      </c>
      <c r="D27" s="65">
        <f t="shared" si="3"/>
        <v>16539.09</v>
      </c>
      <c r="E27" s="65">
        <v>16539.09</v>
      </c>
      <c r="F27" s="16">
        <v>0</v>
      </c>
      <c r="G27" s="193">
        <f t="shared" si="1"/>
        <v>-6431.240000000002</v>
      </c>
      <c r="H27" s="194">
        <f t="shared" si="2"/>
        <v>-0.2799803050282691</v>
      </c>
    </row>
    <row r="28" spans="1:9" s="173" customFormat="1" ht="21.75" customHeight="1">
      <c r="A28" s="67" t="s">
        <v>105</v>
      </c>
      <c r="B28" s="67" t="s">
        <v>106</v>
      </c>
      <c r="C28" s="19">
        <v>14102.33</v>
      </c>
      <c r="D28" s="67">
        <f t="shared" si="3"/>
        <v>8868</v>
      </c>
      <c r="E28" s="67">
        <v>8868</v>
      </c>
      <c r="F28" s="19">
        <v>0</v>
      </c>
      <c r="G28" s="196">
        <f t="shared" si="1"/>
        <v>-5234.33</v>
      </c>
      <c r="H28" s="197">
        <f t="shared" si="2"/>
        <v>-0.37116774320271895</v>
      </c>
      <c r="I28" s="48"/>
    </row>
    <row r="29" spans="1:9" s="173" customFormat="1" ht="21.75" customHeight="1">
      <c r="A29" s="67" t="s">
        <v>107</v>
      </c>
      <c r="B29" s="67" t="s">
        <v>108</v>
      </c>
      <c r="C29" s="19">
        <v>8868</v>
      </c>
      <c r="D29" s="67">
        <f t="shared" si="3"/>
        <v>8868</v>
      </c>
      <c r="E29" s="67">
        <v>8868</v>
      </c>
      <c r="F29" s="200">
        <v>0</v>
      </c>
      <c r="G29" s="201">
        <f t="shared" si="1"/>
        <v>0</v>
      </c>
      <c r="H29" s="202">
        <f t="shared" si="2"/>
        <v>0</v>
      </c>
      <c r="I29" s="48"/>
    </row>
    <row r="30" ht="21.75" customHeight="1"/>
    <row r="31" ht="21.75" customHeight="1"/>
    <row r="32" ht="21.75" customHeight="1"/>
    <row r="33" ht="21.75" customHeight="1"/>
    <row r="34" ht="21.75" customHeight="1"/>
    <row r="35" ht="21.75" customHeight="1"/>
    <row r="36" ht="21.75" customHeight="1"/>
    <row r="37" ht="21.75" customHeight="1"/>
    <row r="38" ht="21.75" customHeight="1"/>
    <row r="39" ht="21.75" customHeight="1"/>
    <row r="40" ht="21.75" customHeight="1"/>
    <row r="41" ht="21.75" customHeight="1"/>
    <row r="42" ht="21.75" customHeight="1"/>
  </sheetData>
  <sheetProtection/>
  <mergeCells count="11">
    <mergeCell ref="A1:H1"/>
    <mergeCell ref="A2:H2"/>
    <mergeCell ref="D3:F3"/>
    <mergeCell ref="G3:H3"/>
    <mergeCell ref="C3:C5"/>
    <mergeCell ref="D4:D5"/>
    <mergeCell ref="E4:E5"/>
    <mergeCell ref="F4:F5"/>
    <mergeCell ref="G4:G5"/>
    <mergeCell ref="H4:H5"/>
    <mergeCell ref="A3:B4"/>
  </mergeCells>
  <printOptions horizontalCentered="1"/>
  <pageMargins left="0.5506944444444445" right="0.5506944444444445" top="0.9840277777777777" bottom="0.7875" header="0.5111111111111111" footer="0.3145833333333333"/>
  <pageSetup horizontalDpi="300" verticalDpi="30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dimension ref="A1:E81"/>
  <sheetViews>
    <sheetView workbookViewId="0" topLeftCell="A1">
      <selection activeCell="A1" sqref="A1:E1"/>
    </sheetView>
  </sheetViews>
  <sheetFormatPr defaultColWidth="9.140625" defaultRowHeight="15" customHeight="1"/>
  <cols>
    <col min="1" max="1" width="15.140625" style="48" customWidth="1"/>
    <col min="2" max="2" width="29.7109375" style="48" customWidth="1"/>
    <col min="3" max="3" width="16.00390625" style="48" customWidth="1"/>
    <col min="4" max="4" width="15.8515625" style="48" customWidth="1"/>
    <col min="5" max="5" width="15.140625" style="48" customWidth="1"/>
  </cols>
  <sheetData>
    <row r="1" spans="1:5" s="48" customFormat="1" ht="21" customHeight="1">
      <c r="A1" s="132" t="s">
        <v>122</v>
      </c>
      <c r="B1" s="133"/>
      <c r="C1" s="133"/>
      <c r="D1" s="133"/>
      <c r="E1" s="133"/>
    </row>
    <row r="2" spans="1:5" s="48" customFormat="1" ht="15.75" customHeight="1">
      <c r="A2" s="134" t="s">
        <v>123</v>
      </c>
      <c r="B2" s="134"/>
      <c r="C2" s="135"/>
      <c r="D2" s="135"/>
      <c r="E2" s="136" t="s">
        <v>2</v>
      </c>
    </row>
    <row r="3" spans="1:5" s="48" customFormat="1" ht="21.75" customHeight="1">
      <c r="A3" s="137" t="s">
        <v>124</v>
      </c>
      <c r="B3" s="137"/>
      <c r="C3" s="137" t="s">
        <v>125</v>
      </c>
      <c r="D3" s="137"/>
      <c r="E3" s="137"/>
    </row>
    <row r="4" spans="1:5" s="48" customFormat="1" ht="21.75" customHeight="1">
      <c r="A4" s="137" t="s">
        <v>126</v>
      </c>
      <c r="B4" s="137" t="s">
        <v>127</v>
      </c>
      <c r="C4" s="137" t="s">
        <v>64</v>
      </c>
      <c r="D4" s="137" t="s">
        <v>128</v>
      </c>
      <c r="E4" s="137" t="s">
        <v>129</v>
      </c>
    </row>
    <row r="5" spans="1:5" s="48" customFormat="1" ht="21.75" customHeight="1">
      <c r="A5" s="137" t="s">
        <v>63</v>
      </c>
      <c r="B5" s="137" t="s">
        <v>63</v>
      </c>
      <c r="C5" s="137">
        <v>1</v>
      </c>
      <c r="D5" s="138">
        <v>2</v>
      </c>
      <c r="E5" s="137">
        <v>3</v>
      </c>
    </row>
    <row r="6" spans="1:5" s="48" customFormat="1" ht="21.75" customHeight="1">
      <c r="A6" s="139" t="s">
        <v>51</v>
      </c>
      <c r="B6" s="140"/>
      <c r="C6" s="141">
        <f>C7+C21+C49+C61</f>
        <v>236814.68000000002</v>
      </c>
      <c r="D6" s="142">
        <f>D7+D21+D49+D61</f>
        <v>222261.01</v>
      </c>
      <c r="E6" s="143">
        <f>E7+E21+E49+E61</f>
        <v>14553.67</v>
      </c>
    </row>
    <row r="7" spans="1:5" s="76" customFormat="1" ht="21.75" customHeight="1">
      <c r="A7" s="144">
        <v>301</v>
      </c>
      <c r="B7" s="144" t="s">
        <v>130</v>
      </c>
      <c r="C7" s="145">
        <f>SUM(C8:C20)</f>
        <v>221961.01</v>
      </c>
      <c r="D7" s="146">
        <f>SUM(D8:D20)</f>
        <v>221961.01</v>
      </c>
      <c r="E7" s="147">
        <f>SUM(E8:E20)</f>
        <v>0</v>
      </c>
    </row>
    <row r="8" spans="1:5" ht="21.75" customHeight="1">
      <c r="A8" s="148">
        <v>30101</v>
      </c>
      <c r="B8" s="149" t="s">
        <v>131</v>
      </c>
      <c r="C8" s="150">
        <f>D8+E8</f>
        <v>71712</v>
      </c>
      <c r="D8" s="69">
        <v>71712</v>
      </c>
      <c r="E8" s="151">
        <v>0</v>
      </c>
    </row>
    <row r="9" spans="1:5" ht="21.75" customHeight="1">
      <c r="A9" s="148">
        <v>30102</v>
      </c>
      <c r="B9" s="149" t="s">
        <v>132</v>
      </c>
      <c r="C9" s="150">
        <f aca="true" t="shared" si="0" ref="C9:C20">D9+E9</f>
        <v>24650.29</v>
      </c>
      <c r="D9" s="152">
        <v>24650.29</v>
      </c>
      <c r="E9" s="151">
        <v>0</v>
      </c>
    </row>
    <row r="10" spans="1:5" ht="21.75" customHeight="1">
      <c r="A10" s="148">
        <v>30103</v>
      </c>
      <c r="B10" s="149" t="s">
        <v>133</v>
      </c>
      <c r="C10" s="150">
        <f t="shared" si="0"/>
        <v>21000</v>
      </c>
      <c r="D10" s="153">
        <v>21000</v>
      </c>
      <c r="E10" s="151">
        <v>0</v>
      </c>
    </row>
    <row r="11" spans="1:5" ht="21.75" customHeight="1">
      <c r="A11" s="148">
        <v>30106</v>
      </c>
      <c r="B11" s="149" t="s">
        <v>134</v>
      </c>
      <c r="C11" s="150">
        <f t="shared" si="0"/>
        <v>0</v>
      </c>
      <c r="D11" s="154">
        <v>0</v>
      </c>
      <c r="E11" s="151">
        <v>0</v>
      </c>
    </row>
    <row r="12" spans="1:5" ht="21.75" customHeight="1">
      <c r="A12" s="148">
        <v>30107</v>
      </c>
      <c r="B12" s="149" t="s">
        <v>135</v>
      </c>
      <c r="C12" s="150">
        <f t="shared" si="0"/>
        <v>50331.43</v>
      </c>
      <c r="D12" s="155">
        <v>50331.43</v>
      </c>
      <c r="E12" s="151">
        <v>0</v>
      </c>
    </row>
    <row r="13" spans="1:5" ht="21.75" customHeight="1">
      <c r="A13" s="148">
        <v>30108</v>
      </c>
      <c r="B13" s="149" t="s">
        <v>136</v>
      </c>
      <c r="C13" s="150">
        <f t="shared" si="0"/>
        <v>25536.69</v>
      </c>
      <c r="D13" s="156">
        <v>25536.69</v>
      </c>
      <c r="E13" s="151">
        <v>0</v>
      </c>
    </row>
    <row r="14" spans="1:5" ht="21.75" customHeight="1">
      <c r="A14" s="148">
        <v>30109</v>
      </c>
      <c r="B14" s="149" t="s">
        <v>137</v>
      </c>
      <c r="C14" s="150">
        <f t="shared" si="0"/>
        <v>0</v>
      </c>
      <c r="D14" s="154">
        <v>0</v>
      </c>
      <c r="E14" s="151">
        <v>0</v>
      </c>
    </row>
    <row r="15" spans="1:5" ht="21.75" customHeight="1">
      <c r="A15" s="148">
        <v>30110</v>
      </c>
      <c r="B15" s="149" t="s">
        <v>138</v>
      </c>
      <c r="C15" s="150">
        <f t="shared" si="0"/>
        <v>10214.67</v>
      </c>
      <c r="D15" s="157">
        <v>10214.67</v>
      </c>
      <c r="E15" s="151">
        <v>0</v>
      </c>
    </row>
    <row r="16" spans="1:5" ht="21.75" customHeight="1">
      <c r="A16" s="148">
        <v>30111</v>
      </c>
      <c r="B16" s="149" t="s">
        <v>139</v>
      </c>
      <c r="C16" s="150">
        <f t="shared" si="0"/>
        <v>0</v>
      </c>
      <c r="D16" s="154">
        <v>0</v>
      </c>
      <c r="E16" s="151">
        <v>0</v>
      </c>
    </row>
    <row r="17" spans="1:5" ht="21.75" customHeight="1">
      <c r="A17" s="148">
        <v>30112</v>
      </c>
      <c r="B17" s="149" t="s">
        <v>140</v>
      </c>
      <c r="C17" s="150">
        <f t="shared" si="0"/>
        <v>1276.84</v>
      </c>
      <c r="D17" s="158">
        <v>1276.84</v>
      </c>
      <c r="E17" s="151">
        <v>0</v>
      </c>
    </row>
    <row r="18" spans="1:5" ht="21.75" customHeight="1">
      <c r="A18" s="159">
        <v>30113</v>
      </c>
      <c r="B18" s="160" t="s">
        <v>106</v>
      </c>
      <c r="C18" s="150">
        <f t="shared" si="0"/>
        <v>16539.09</v>
      </c>
      <c r="D18" s="161">
        <v>16539.09</v>
      </c>
      <c r="E18" s="151">
        <v>0</v>
      </c>
    </row>
    <row r="19" spans="1:5" ht="21.75" customHeight="1">
      <c r="A19" s="148">
        <v>30114</v>
      </c>
      <c r="B19" s="149" t="s">
        <v>141</v>
      </c>
      <c r="C19" s="150">
        <f t="shared" si="0"/>
        <v>700</v>
      </c>
      <c r="D19" s="162">
        <v>700</v>
      </c>
      <c r="E19" s="151">
        <v>0</v>
      </c>
    </row>
    <row r="20" spans="1:5" ht="21.75" customHeight="1">
      <c r="A20" s="148">
        <v>30199</v>
      </c>
      <c r="B20" s="149" t="s">
        <v>142</v>
      </c>
      <c r="C20" s="150">
        <f t="shared" si="0"/>
        <v>0</v>
      </c>
      <c r="D20" s="163"/>
      <c r="E20" s="151">
        <v>0</v>
      </c>
    </row>
    <row r="21" spans="1:5" s="76" customFormat="1" ht="21.75" customHeight="1">
      <c r="A21" s="144">
        <v>302</v>
      </c>
      <c r="B21" s="144" t="s">
        <v>143</v>
      </c>
      <c r="C21" s="146">
        <f>SUM(C22:C48)</f>
        <v>14553.67</v>
      </c>
      <c r="D21" s="164">
        <f>SUM(D22:D48)</f>
        <v>0</v>
      </c>
      <c r="E21" s="146">
        <f>SUM(E22:E48)</f>
        <v>14553.67</v>
      </c>
    </row>
    <row r="22" spans="1:5" ht="21.75" customHeight="1">
      <c r="A22" s="148">
        <v>30201</v>
      </c>
      <c r="B22" s="149" t="s">
        <v>144</v>
      </c>
      <c r="C22" s="165">
        <f>D22+E22</f>
        <v>9000</v>
      </c>
      <c r="D22" s="154">
        <v>0</v>
      </c>
      <c r="E22" s="166">
        <v>9000</v>
      </c>
    </row>
    <row r="23" spans="1:5" ht="21.75" customHeight="1">
      <c r="A23" s="148">
        <v>30202</v>
      </c>
      <c r="B23" s="149" t="s">
        <v>145</v>
      </c>
      <c r="C23" s="165">
        <f aca="true" t="shared" si="1" ref="C23:C48">D23+E23</f>
        <v>0</v>
      </c>
      <c r="D23" s="154">
        <v>0</v>
      </c>
      <c r="E23" s="68">
        <v>0</v>
      </c>
    </row>
    <row r="24" spans="1:5" ht="21.75" customHeight="1">
      <c r="A24" s="148">
        <v>30203</v>
      </c>
      <c r="B24" s="149" t="s">
        <v>146</v>
      </c>
      <c r="C24" s="165">
        <f t="shared" si="1"/>
        <v>0</v>
      </c>
      <c r="D24" s="154">
        <v>0</v>
      </c>
      <c r="E24" s="68">
        <v>0</v>
      </c>
    </row>
    <row r="25" spans="1:5" ht="21.75" customHeight="1">
      <c r="A25" s="148">
        <v>30204</v>
      </c>
      <c r="B25" s="149" t="s">
        <v>147</v>
      </c>
      <c r="C25" s="165">
        <f t="shared" si="1"/>
        <v>0</v>
      </c>
      <c r="D25" s="154">
        <v>0</v>
      </c>
      <c r="E25" s="68">
        <v>0</v>
      </c>
    </row>
    <row r="26" spans="1:5" ht="21.75" customHeight="1">
      <c r="A26" s="148">
        <v>30205</v>
      </c>
      <c r="B26" s="149" t="s">
        <v>148</v>
      </c>
      <c r="C26" s="165">
        <f t="shared" si="1"/>
        <v>0</v>
      </c>
      <c r="D26" s="154">
        <v>0</v>
      </c>
      <c r="E26" s="68">
        <v>0</v>
      </c>
    </row>
    <row r="27" spans="1:5" ht="21.75" customHeight="1">
      <c r="A27" s="148">
        <v>30206</v>
      </c>
      <c r="B27" s="149" t="s">
        <v>149</v>
      </c>
      <c r="C27" s="165">
        <f t="shared" si="1"/>
        <v>0</v>
      </c>
      <c r="D27" s="154">
        <v>0</v>
      </c>
      <c r="E27" s="68">
        <v>0</v>
      </c>
    </row>
    <row r="28" spans="1:5" ht="21.75" customHeight="1">
      <c r="A28" s="148">
        <v>30207</v>
      </c>
      <c r="B28" s="149" t="s">
        <v>150</v>
      </c>
      <c r="C28" s="165">
        <f t="shared" si="1"/>
        <v>3000</v>
      </c>
      <c r="D28" s="165">
        <v>0</v>
      </c>
      <c r="E28" s="67">
        <v>3000</v>
      </c>
    </row>
    <row r="29" spans="1:5" ht="21.75" customHeight="1">
      <c r="A29" s="148">
        <v>30208</v>
      </c>
      <c r="B29" s="149" t="s">
        <v>151</v>
      </c>
      <c r="C29" s="165">
        <f t="shared" si="1"/>
        <v>0</v>
      </c>
      <c r="D29" s="154">
        <v>0</v>
      </c>
      <c r="E29" s="68">
        <v>0</v>
      </c>
    </row>
    <row r="30" spans="1:5" ht="21.75" customHeight="1">
      <c r="A30" s="148">
        <v>30209</v>
      </c>
      <c r="B30" s="149" t="s">
        <v>152</v>
      </c>
      <c r="C30" s="165">
        <f t="shared" si="1"/>
        <v>0</v>
      </c>
      <c r="D30" s="154">
        <v>0</v>
      </c>
      <c r="E30" s="68">
        <v>0</v>
      </c>
    </row>
    <row r="31" spans="1:5" ht="21.75" customHeight="1">
      <c r="A31" s="148">
        <v>30211</v>
      </c>
      <c r="B31" s="149" t="s">
        <v>153</v>
      </c>
      <c r="C31" s="165">
        <f t="shared" si="1"/>
        <v>0</v>
      </c>
      <c r="D31" s="154">
        <v>0</v>
      </c>
      <c r="E31" s="68">
        <v>0</v>
      </c>
    </row>
    <row r="32" spans="1:5" ht="21.75" customHeight="1">
      <c r="A32" s="148">
        <v>30212</v>
      </c>
      <c r="B32" s="149" t="s">
        <v>154</v>
      </c>
      <c r="C32" s="165">
        <f t="shared" si="1"/>
        <v>0</v>
      </c>
      <c r="D32" s="154">
        <v>0</v>
      </c>
      <c r="E32" s="68">
        <v>0</v>
      </c>
    </row>
    <row r="33" spans="1:5" ht="21.75" customHeight="1">
      <c r="A33" s="148">
        <v>30213</v>
      </c>
      <c r="B33" s="149" t="s">
        <v>155</v>
      </c>
      <c r="C33" s="165">
        <f t="shared" si="1"/>
        <v>0</v>
      </c>
      <c r="D33" s="154">
        <v>0</v>
      </c>
      <c r="E33" s="68">
        <v>0</v>
      </c>
    </row>
    <row r="34" spans="1:5" ht="21.75" customHeight="1">
      <c r="A34" s="148">
        <v>30214</v>
      </c>
      <c r="B34" s="149" t="s">
        <v>156</v>
      </c>
      <c r="C34" s="165">
        <f t="shared" si="1"/>
        <v>0</v>
      </c>
      <c r="D34" s="154">
        <v>0</v>
      </c>
      <c r="E34" s="68">
        <v>0</v>
      </c>
    </row>
    <row r="35" spans="1:5" ht="21.75" customHeight="1">
      <c r="A35" s="148">
        <v>30215</v>
      </c>
      <c r="B35" s="149" t="s">
        <v>157</v>
      </c>
      <c r="C35" s="165">
        <f t="shared" si="1"/>
        <v>0</v>
      </c>
      <c r="D35" s="154">
        <v>0</v>
      </c>
      <c r="E35" s="68">
        <v>0</v>
      </c>
    </row>
    <row r="36" spans="1:5" ht="21.75" customHeight="1">
      <c r="A36" s="148">
        <v>30216</v>
      </c>
      <c r="B36" s="149" t="s">
        <v>158</v>
      </c>
      <c r="C36" s="165">
        <f t="shared" si="1"/>
        <v>0</v>
      </c>
      <c r="D36" s="154">
        <v>0</v>
      </c>
      <c r="E36" s="68">
        <v>0</v>
      </c>
    </row>
    <row r="37" spans="1:5" ht="21.75" customHeight="1">
      <c r="A37" s="148">
        <v>30217</v>
      </c>
      <c r="B37" s="149" t="s">
        <v>159</v>
      </c>
      <c r="C37" s="165">
        <f t="shared" si="1"/>
        <v>0</v>
      </c>
      <c r="D37" s="154">
        <v>0</v>
      </c>
      <c r="E37" s="68">
        <v>0</v>
      </c>
    </row>
    <row r="38" spans="1:5" ht="21.75" customHeight="1">
      <c r="A38" s="148">
        <v>30218</v>
      </c>
      <c r="B38" s="149" t="s">
        <v>160</v>
      </c>
      <c r="C38" s="165">
        <f t="shared" si="1"/>
        <v>0</v>
      </c>
      <c r="D38" s="154">
        <v>0</v>
      </c>
      <c r="E38" s="68">
        <v>0</v>
      </c>
    </row>
    <row r="39" spans="1:5" ht="21.75" customHeight="1">
      <c r="A39" s="148">
        <v>30224</v>
      </c>
      <c r="B39" s="149" t="s">
        <v>161</v>
      </c>
      <c r="C39" s="165">
        <f t="shared" si="1"/>
        <v>0</v>
      </c>
      <c r="D39" s="154">
        <v>0</v>
      </c>
      <c r="E39" s="68">
        <v>0</v>
      </c>
    </row>
    <row r="40" spans="1:5" ht="21.75" customHeight="1">
      <c r="A40" s="148">
        <v>30225</v>
      </c>
      <c r="B40" s="149" t="s">
        <v>162</v>
      </c>
      <c r="C40" s="165">
        <f t="shared" si="1"/>
        <v>0</v>
      </c>
      <c r="D40" s="154">
        <v>0</v>
      </c>
      <c r="E40" s="68">
        <v>0</v>
      </c>
    </row>
    <row r="41" spans="1:5" ht="21.75" customHeight="1">
      <c r="A41" s="148">
        <v>30226</v>
      </c>
      <c r="B41" s="149" t="s">
        <v>163</v>
      </c>
      <c r="C41" s="165">
        <f t="shared" si="1"/>
        <v>0</v>
      </c>
      <c r="D41" s="154">
        <v>0</v>
      </c>
      <c r="E41" s="167">
        <v>0</v>
      </c>
    </row>
    <row r="42" spans="1:5" ht="21.75" customHeight="1">
      <c r="A42" s="148">
        <v>30227</v>
      </c>
      <c r="B42" s="149" t="s">
        <v>164</v>
      </c>
      <c r="C42" s="165">
        <f t="shared" si="1"/>
        <v>0</v>
      </c>
      <c r="D42" s="154">
        <v>0</v>
      </c>
      <c r="E42" s="68">
        <v>0</v>
      </c>
    </row>
    <row r="43" spans="1:5" ht="21.75" customHeight="1">
      <c r="A43" s="148">
        <v>30228</v>
      </c>
      <c r="B43" s="149" t="s">
        <v>165</v>
      </c>
      <c r="C43" s="165">
        <f t="shared" si="1"/>
        <v>2553.67</v>
      </c>
      <c r="D43" s="154">
        <v>0</v>
      </c>
      <c r="E43" s="166">
        <v>2553.67</v>
      </c>
    </row>
    <row r="44" spans="1:5" ht="21.75" customHeight="1">
      <c r="A44" s="148">
        <v>30229</v>
      </c>
      <c r="B44" s="149" t="s">
        <v>166</v>
      </c>
      <c r="C44" s="165">
        <f t="shared" si="1"/>
        <v>0</v>
      </c>
      <c r="D44" s="154">
        <v>0</v>
      </c>
      <c r="E44" s="168">
        <v>0</v>
      </c>
    </row>
    <row r="45" spans="1:5" ht="21.75" customHeight="1">
      <c r="A45" s="148">
        <v>30231</v>
      </c>
      <c r="B45" s="149" t="s">
        <v>167</v>
      </c>
      <c r="C45" s="165">
        <f t="shared" si="1"/>
        <v>0</v>
      </c>
      <c r="D45" s="154">
        <v>0</v>
      </c>
      <c r="E45" s="168">
        <v>0</v>
      </c>
    </row>
    <row r="46" spans="1:5" ht="21.75" customHeight="1">
      <c r="A46" s="148">
        <v>30239</v>
      </c>
      <c r="B46" s="149" t="s">
        <v>168</v>
      </c>
      <c r="C46" s="165">
        <f t="shared" si="1"/>
        <v>0</v>
      </c>
      <c r="D46" s="154">
        <v>0</v>
      </c>
      <c r="E46" s="168">
        <v>0</v>
      </c>
    </row>
    <row r="47" spans="1:5" ht="21.75" customHeight="1">
      <c r="A47" s="148">
        <v>30240</v>
      </c>
      <c r="B47" s="149" t="s">
        <v>169</v>
      </c>
      <c r="C47" s="165">
        <f t="shared" si="1"/>
        <v>0</v>
      </c>
      <c r="D47" s="154">
        <v>0</v>
      </c>
      <c r="E47" s="168">
        <v>0</v>
      </c>
    </row>
    <row r="48" spans="1:5" ht="21.75" customHeight="1">
      <c r="A48" s="148">
        <v>30299</v>
      </c>
      <c r="B48" s="149" t="s">
        <v>170</v>
      </c>
      <c r="C48" s="165">
        <f t="shared" si="1"/>
        <v>0</v>
      </c>
      <c r="D48" s="154">
        <v>0</v>
      </c>
      <c r="E48" s="168">
        <v>0</v>
      </c>
    </row>
    <row r="49" spans="1:5" s="76" customFormat="1" ht="21.75" customHeight="1">
      <c r="A49" s="144">
        <v>303</v>
      </c>
      <c r="B49" s="144" t="s">
        <v>171</v>
      </c>
      <c r="C49" s="169">
        <f>SUM(C50:C60)</f>
        <v>300</v>
      </c>
      <c r="D49" s="170">
        <f>SUM(D50:D60)</f>
        <v>300</v>
      </c>
      <c r="E49" s="169">
        <f>SUM(E50:E60)</f>
        <v>0</v>
      </c>
    </row>
    <row r="50" spans="1:5" ht="21.75" customHeight="1">
      <c r="A50" s="148">
        <v>30301</v>
      </c>
      <c r="B50" s="149" t="s">
        <v>172</v>
      </c>
      <c r="C50" s="168">
        <v>0</v>
      </c>
      <c r="D50" s="171">
        <v>0</v>
      </c>
      <c r="E50" s="171">
        <v>0</v>
      </c>
    </row>
    <row r="51" spans="1:5" ht="21.75" customHeight="1">
      <c r="A51" s="148">
        <v>30302</v>
      </c>
      <c r="B51" s="149" t="s">
        <v>173</v>
      </c>
      <c r="C51" s="168">
        <v>0</v>
      </c>
      <c r="D51" s="171">
        <v>0</v>
      </c>
      <c r="E51" s="171">
        <v>0</v>
      </c>
    </row>
    <row r="52" spans="1:5" ht="21.75" customHeight="1">
      <c r="A52" s="148">
        <v>30303</v>
      </c>
      <c r="B52" s="149" t="s">
        <v>174</v>
      </c>
      <c r="C52" s="168">
        <v>0</v>
      </c>
      <c r="D52" s="171">
        <v>0</v>
      </c>
      <c r="E52" s="171">
        <v>0</v>
      </c>
    </row>
    <row r="53" spans="1:5" ht="21.75" customHeight="1">
      <c r="A53" s="148">
        <v>30304</v>
      </c>
      <c r="B53" s="149" t="s">
        <v>175</v>
      </c>
      <c r="C53" s="168">
        <v>0</v>
      </c>
      <c r="D53" s="171">
        <v>0</v>
      </c>
      <c r="E53" s="171">
        <v>0</v>
      </c>
    </row>
    <row r="54" spans="1:5" ht="21.75" customHeight="1">
      <c r="A54" s="148">
        <v>30305</v>
      </c>
      <c r="B54" s="149" t="s">
        <v>176</v>
      </c>
      <c r="C54" s="168">
        <v>0</v>
      </c>
      <c r="D54" s="171">
        <v>0</v>
      </c>
      <c r="E54" s="171">
        <v>0</v>
      </c>
    </row>
    <row r="55" spans="1:5" ht="21.75" customHeight="1">
      <c r="A55" s="148">
        <v>30306</v>
      </c>
      <c r="B55" s="149" t="s">
        <v>177</v>
      </c>
      <c r="C55" s="168">
        <v>0</v>
      </c>
      <c r="D55" s="171">
        <v>0</v>
      </c>
      <c r="E55" s="171">
        <v>0</v>
      </c>
    </row>
    <row r="56" spans="1:5" ht="21.75" customHeight="1">
      <c r="A56" s="148">
        <v>30307</v>
      </c>
      <c r="B56" s="149" t="s">
        <v>178</v>
      </c>
      <c r="C56" s="168">
        <v>0</v>
      </c>
      <c r="D56" s="171">
        <v>0</v>
      </c>
      <c r="E56" s="171">
        <v>0</v>
      </c>
    </row>
    <row r="57" spans="1:5" ht="21.75" customHeight="1">
      <c r="A57" s="148">
        <v>30308</v>
      </c>
      <c r="B57" s="149" t="s">
        <v>179</v>
      </c>
      <c r="C57" s="168">
        <v>0</v>
      </c>
      <c r="D57" s="171">
        <v>0</v>
      </c>
      <c r="E57" s="171">
        <v>0</v>
      </c>
    </row>
    <row r="58" spans="1:5" ht="21.75" customHeight="1">
      <c r="A58" s="148">
        <v>30309</v>
      </c>
      <c r="B58" s="149" t="s">
        <v>180</v>
      </c>
      <c r="C58" s="168">
        <v>0</v>
      </c>
      <c r="D58" s="171">
        <v>0</v>
      </c>
      <c r="E58" s="171">
        <v>0</v>
      </c>
    </row>
    <row r="59" spans="1:5" ht="21.75" customHeight="1">
      <c r="A59" s="148">
        <v>30310</v>
      </c>
      <c r="B59" s="149" t="s">
        <v>181</v>
      </c>
      <c r="C59" s="168">
        <v>0</v>
      </c>
      <c r="D59" s="171">
        <v>0</v>
      </c>
      <c r="E59" s="171">
        <v>0</v>
      </c>
    </row>
    <row r="60" spans="1:5" ht="21.75" customHeight="1">
      <c r="A60" s="148">
        <v>30399</v>
      </c>
      <c r="B60" s="149" t="s">
        <v>182</v>
      </c>
      <c r="C60" s="168">
        <v>300</v>
      </c>
      <c r="D60" s="171">
        <v>300</v>
      </c>
      <c r="E60" s="168">
        <v>0</v>
      </c>
    </row>
    <row r="61" spans="1:5" s="76" customFormat="1" ht="21.75" customHeight="1">
      <c r="A61" s="144">
        <v>310</v>
      </c>
      <c r="B61" s="144" t="s">
        <v>183</v>
      </c>
      <c r="C61" s="169">
        <f aca="true" t="shared" si="2" ref="C61:C65">SUM(C62:C65)</f>
        <v>0</v>
      </c>
      <c r="D61" s="170">
        <f aca="true" t="shared" si="3" ref="D61:D65">SUM(D62:D65)</f>
        <v>0</v>
      </c>
      <c r="E61" s="169">
        <f aca="true" t="shared" si="4" ref="E61:E65">SUM(E62:E65)</f>
        <v>0</v>
      </c>
    </row>
    <row r="62" spans="1:5" ht="21.75" customHeight="1">
      <c r="A62" s="148">
        <v>31002</v>
      </c>
      <c r="B62" s="149" t="s">
        <v>184</v>
      </c>
      <c r="C62" s="168">
        <f t="shared" si="2"/>
        <v>0</v>
      </c>
      <c r="D62" s="171">
        <f t="shared" si="3"/>
        <v>0</v>
      </c>
      <c r="E62" s="168">
        <f t="shared" si="4"/>
        <v>0</v>
      </c>
    </row>
    <row r="63" spans="1:5" ht="21.75" customHeight="1">
      <c r="A63" s="148">
        <v>31003</v>
      </c>
      <c r="B63" s="149" t="s">
        <v>185</v>
      </c>
      <c r="C63" s="168">
        <f t="shared" si="2"/>
        <v>0</v>
      </c>
      <c r="D63" s="171">
        <f t="shared" si="3"/>
        <v>0</v>
      </c>
      <c r="E63" s="168">
        <f t="shared" si="4"/>
        <v>0</v>
      </c>
    </row>
    <row r="64" spans="1:5" ht="21.75" customHeight="1">
      <c r="A64" s="148">
        <v>31007</v>
      </c>
      <c r="B64" s="149" t="s">
        <v>186</v>
      </c>
      <c r="C64" s="168">
        <f t="shared" si="2"/>
        <v>0</v>
      </c>
      <c r="D64" s="171">
        <f t="shared" si="3"/>
        <v>0</v>
      </c>
      <c r="E64" s="168">
        <f t="shared" si="4"/>
        <v>0</v>
      </c>
    </row>
    <row r="65" spans="1:5" ht="21.75" customHeight="1">
      <c r="A65" s="148">
        <v>31099</v>
      </c>
      <c r="B65" s="149" t="s">
        <v>187</v>
      </c>
      <c r="C65" s="168">
        <f t="shared" si="2"/>
        <v>0</v>
      </c>
      <c r="D65" s="171">
        <f t="shared" si="3"/>
        <v>0</v>
      </c>
      <c r="E65" s="168">
        <f t="shared" si="4"/>
        <v>0</v>
      </c>
    </row>
    <row r="66" spans="3:5" ht="21.75" customHeight="1">
      <c r="C66" s="49"/>
      <c r="D66" s="172"/>
      <c r="E66" s="49"/>
    </row>
    <row r="67" spans="3:5" ht="21.75" customHeight="1">
      <c r="C67" s="49"/>
      <c r="D67" s="172"/>
      <c r="E67" s="49"/>
    </row>
    <row r="68" spans="3:5" ht="21.75" customHeight="1">
      <c r="C68" s="49"/>
      <c r="D68" s="172"/>
      <c r="E68" s="49"/>
    </row>
    <row r="69" spans="3:5" ht="21.75" customHeight="1">
      <c r="C69" s="49"/>
      <c r="D69" s="172"/>
      <c r="E69" s="49"/>
    </row>
    <row r="70" spans="3:5" ht="21.75" customHeight="1">
      <c r="C70" s="49"/>
      <c r="D70" s="172"/>
      <c r="E70" s="49"/>
    </row>
    <row r="71" spans="3:5" ht="21.75" customHeight="1">
      <c r="C71" s="49"/>
      <c r="D71" s="172"/>
      <c r="E71" s="49"/>
    </row>
    <row r="72" spans="3:5" ht="21.75" customHeight="1">
      <c r="C72" s="49"/>
      <c r="D72" s="172"/>
      <c r="E72" s="49"/>
    </row>
    <row r="73" spans="3:5" ht="21.75" customHeight="1">
      <c r="C73" s="49"/>
      <c r="D73" s="172"/>
      <c r="E73" s="49"/>
    </row>
    <row r="74" spans="3:5" ht="21.75" customHeight="1">
      <c r="C74" s="49"/>
      <c r="D74" s="172"/>
      <c r="E74" s="49"/>
    </row>
    <row r="75" spans="3:5" ht="21.75" customHeight="1">
      <c r="C75" s="49"/>
      <c r="D75" s="172"/>
      <c r="E75" s="49"/>
    </row>
    <row r="76" spans="3:5" ht="21.75" customHeight="1">
      <c r="C76" s="49"/>
      <c r="D76" s="172"/>
      <c r="E76" s="49"/>
    </row>
    <row r="77" spans="3:5" ht="21.75" customHeight="1">
      <c r="C77" s="49"/>
      <c r="D77" s="172"/>
      <c r="E77" s="49"/>
    </row>
    <row r="78" spans="3:5" ht="21.75" customHeight="1">
      <c r="C78" s="49"/>
      <c r="D78" s="172"/>
      <c r="E78" s="49"/>
    </row>
    <row r="79" spans="3:5" ht="21.75" customHeight="1">
      <c r="C79" s="49"/>
      <c r="D79" s="172"/>
      <c r="E79" s="49"/>
    </row>
    <row r="80" spans="3:5" ht="21.75" customHeight="1">
      <c r="C80" s="49"/>
      <c r="D80" s="172"/>
      <c r="E80" s="49"/>
    </row>
    <row r="81" spans="3:5" ht="21.75" customHeight="1">
      <c r="C81" s="49"/>
      <c r="D81" s="49"/>
      <c r="E81" s="49"/>
    </row>
    <row r="82" ht="21.75" customHeight="1"/>
  </sheetData>
  <sheetProtection/>
  <mergeCells count="5">
    <mergeCell ref="A1:E1"/>
    <mergeCell ref="A2:B2"/>
    <mergeCell ref="A3:B3"/>
    <mergeCell ref="C3:E3"/>
    <mergeCell ref="A6:B6"/>
  </mergeCells>
  <printOptions horizontalCentered="1"/>
  <pageMargins left="0.5902777777777778" right="0.5902777777777778" top="0.9840277777777777" bottom="0.5902777777777778" header="0.5111111111111111" footer="0.3145833333333333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V17"/>
  <sheetViews>
    <sheetView workbookViewId="0" topLeftCell="A1">
      <selection activeCell="U8" sqref="U8"/>
    </sheetView>
  </sheetViews>
  <sheetFormatPr defaultColWidth="9.140625" defaultRowHeight="12.75" customHeight="1"/>
  <cols>
    <col min="1" max="1" width="16.7109375" style="48" customWidth="1"/>
    <col min="2" max="2" width="7.421875" style="48" customWidth="1"/>
    <col min="3" max="3" width="5.00390625" style="48" customWidth="1"/>
    <col min="4" max="4" width="6.57421875" style="48" customWidth="1"/>
    <col min="5" max="5" width="6.28125" style="48" customWidth="1"/>
    <col min="6" max="6" width="5.8515625" style="48" customWidth="1"/>
    <col min="7" max="7" width="7.140625" style="48" customWidth="1"/>
    <col min="8" max="8" width="7.57421875" style="48" customWidth="1"/>
    <col min="9" max="9" width="5.00390625" style="48" customWidth="1"/>
    <col min="10" max="10" width="7.57421875" style="48" customWidth="1"/>
    <col min="11" max="14" width="6.00390625" style="48" customWidth="1"/>
    <col min="15" max="15" width="5.7109375" style="48" customWidth="1"/>
    <col min="16" max="16" width="7.8515625" style="48" customWidth="1"/>
    <col min="17" max="17" width="7.140625" style="48" customWidth="1"/>
    <col min="18" max="18" width="7.28125" style="48" customWidth="1"/>
    <col min="19" max="19" width="6.7109375" style="48" customWidth="1"/>
    <col min="20" max="20" width="9.140625" style="48" customWidth="1"/>
  </cols>
  <sheetData>
    <row r="1" spans="1:19" s="48" customFormat="1" ht="24" customHeight="1">
      <c r="A1" s="123" t="s">
        <v>188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</row>
    <row r="2" spans="1:19" s="48" customFormat="1" ht="15" customHeight="1">
      <c r="A2" s="124" t="s">
        <v>110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</row>
    <row r="3" spans="1:19" s="48" customFormat="1" ht="20.25" customHeight="1">
      <c r="A3" s="7" t="s">
        <v>189</v>
      </c>
      <c r="B3" s="7" t="s">
        <v>190</v>
      </c>
      <c r="C3" s="7"/>
      <c r="D3" s="7"/>
      <c r="E3" s="7"/>
      <c r="F3" s="7"/>
      <c r="G3" s="7"/>
      <c r="H3" s="7" t="s">
        <v>111</v>
      </c>
      <c r="I3" s="7"/>
      <c r="J3" s="7"/>
      <c r="K3" s="7"/>
      <c r="L3" s="7"/>
      <c r="M3" s="7"/>
      <c r="N3" s="7" t="s">
        <v>112</v>
      </c>
      <c r="O3" s="7"/>
      <c r="P3" s="7"/>
      <c r="Q3" s="7"/>
      <c r="R3" s="7"/>
      <c r="S3" s="7"/>
    </row>
    <row r="4" spans="1:19" s="48" customFormat="1" ht="21.75" customHeight="1">
      <c r="A4" s="7"/>
      <c r="B4" s="7" t="s">
        <v>64</v>
      </c>
      <c r="C4" s="7" t="s">
        <v>191</v>
      </c>
      <c r="D4" s="7" t="s">
        <v>192</v>
      </c>
      <c r="E4" s="7"/>
      <c r="F4" s="7"/>
      <c r="G4" s="7" t="s">
        <v>193</v>
      </c>
      <c r="H4" s="7" t="s">
        <v>64</v>
      </c>
      <c r="I4" s="7" t="s">
        <v>191</v>
      </c>
      <c r="J4" s="7" t="s">
        <v>192</v>
      </c>
      <c r="K4" s="7"/>
      <c r="L4" s="7"/>
      <c r="M4" s="7" t="s">
        <v>159</v>
      </c>
      <c r="N4" s="7" t="s">
        <v>64</v>
      </c>
      <c r="O4" s="7" t="s">
        <v>191</v>
      </c>
      <c r="P4" s="7" t="s">
        <v>192</v>
      </c>
      <c r="Q4" s="7"/>
      <c r="R4" s="7"/>
      <c r="S4" s="7" t="s">
        <v>159</v>
      </c>
    </row>
    <row r="5" spans="1:19" s="48" customFormat="1" ht="33.75" customHeight="1">
      <c r="A5" s="7"/>
      <c r="B5" s="125"/>
      <c r="C5" s="7"/>
      <c r="D5" s="7" t="s">
        <v>12</v>
      </c>
      <c r="E5" s="7" t="s">
        <v>194</v>
      </c>
      <c r="F5" s="7" t="s">
        <v>195</v>
      </c>
      <c r="G5" s="7"/>
      <c r="H5" s="125"/>
      <c r="I5" s="7"/>
      <c r="J5" s="7" t="s">
        <v>12</v>
      </c>
      <c r="K5" s="7" t="s">
        <v>196</v>
      </c>
      <c r="L5" s="7" t="s">
        <v>195</v>
      </c>
      <c r="M5" s="7"/>
      <c r="N5" s="125"/>
      <c r="O5" s="7"/>
      <c r="P5" s="7" t="s">
        <v>12</v>
      </c>
      <c r="Q5" s="7" t="s">
        <v>196</v>
      </c>
      <c r="R5" s="7" t="s">
        <v>195</v>
      </c>
      <c r="S5" s="7"/>
    </row>
    <row r="6" spans="1:22" s="48" customFormat="1" ht="21.75" customHeight="1">
      <c r="A6" s="126"/>
      <c r="B6" s="127">
        <f aca="true" t="shared" si="0" ref="B6:G6">C6+D6+G6</f>
        <v>0</v>
      </c>
      <c r="C6" s="128">
        <f t="shared" si="0"/>
        <v>0</v>
      </c>
      <c r="D6" s="128">
        <f t="shared" si="0"/>
        <v>0</v>
      </c>
      <c r="E6" s="128">
        <f t="shared" si="0"/>
        <v>0</v>
      </c>
      <c r="F6" s="128">
        <f t="shared" si="0"/>
        <v>0</v>
      </c>
      <c r="G6" s="128">
        <f t="shared" si="0"/>
        <v>0</v>
      </c>
      <c r="H6" s="127">
        <f aca="true" t="shared" si="1" ref="H6:M6">I6+J6+M6</f>
        <v>0</v>
      </c>
      <c r="I6" s="128">
        <f t="shared" si="1"/>
        <v>0</v>
      </c>
      <c r="J6" s="128">
        <f t="shared" si="1"/>
        <v>0</v>
      </c>
      <c r="K6" s="128">
        <f t="shared" si="1"/>
        <v>0</v>
      </c>
      <c r="L6" s="128">
        <f t="shared" si="1"/>
        <v>0</v>
      </c>
      <c r="M6" s="128">
        <f t="shared" si="1"/>
        <v>0</v>
      </c>
      <c r="N6" s="127">
        <f aca="true" t="shared" si="2" ref="N6:S6">O6+P6+S6</f>
        <v>0</v>
      </c>
      <c r="O6" s="128">
        <f t="shared" si="2"/>
        <v>0</v>
      </c>
      <c r="P6" s="128">
        <f t="shared" si="2"/>
        <v>0</v>
      </c>
      <c r="Q6" s="128">
        <f t="shared" si="2"/>
        <v>0</v>
      </c>
      <c r="R6" s="128">
        <f t="shared" si="2"/>
        <v>0</v>
      </c>
      <c r="S6" s="128">
        <f t="shared" si="2"/>
        <v>0</v>
      </c>
      <c r="T6" s="131"/>
      <c r="U6" s="131"/>
      <c r="V6" s="131"/>
    </row>
    <row r="7" spans="1:19" ht="24" customHeight="1">
      <c r="A7" s="129"/>
      <c r="B7" s="130"/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</row>
    <row r="8" spans="1:19" ht="24" customHeight="1">
      <c r="A8" s="129"/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</row>
    <row r="9" spans="1:19" ht="24" customHeight="1">
      <c r="A9" s="129"/>
      <c r="B9" s="130"/>
      <c r="C9" s="130"/>
      <c r="D9" s="130"/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0"/>
    </row>
    <row r="10" spans="1:19" ht="24" customHeight="1">
      <c r="A10" s="129"/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</row>
    <row r="11" spans="1:19" ht="24" customHeight="1">
      <c r="A11" s="129"/>
      <c r="B11" s="130"/>
      <c r="C11" s="130"/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0"/>
    </row>
    <row r="12" spans="1:19" ht="24" customHeight="1">
      <c r="A12" s="129"/>
      <c r="B12" s="130"/>
      <c r="C12" s="130"/>
      <c r="D12" s="130"/>
      <c r="E12" s="130"/>
      <c r="F12" s="130"/>
      <c r="G12" s="130"/>
      <c r="H12" s="130"/>
      <c r="I12" s="130"/>
      <c r="J12" s="130"/>
      <c r="K12" s="130"/>
      <c r="L12" s="130"/>
      <c r="M12" s="130"/>
      <c r="N12" s="130"/>
      <c r="O12" s="130"/>
      <c r="P12" s="130"/>
      <c r="Q12" s="130"/>
      <c r="R12" s="130"/>
      <c r="S12" s="130"/>
    </row>
    <row r="13" spans="1:19" ht="24" customHeight="1">
      <c r="A13" s="129"/>
      <c r="B13" s="130"/>
      <c r="C13" s="130"/>
      <c r="D13" s="130"/>
      <c r="E13" s="130"/>
      <c r="F13" s="130"/>
      <c r="G13" s="130"/>
      <c r="H13" s="130"/>
      <c r="I13" s="130"/>
      <c r="J13" s="130"/>
      <c r="K13" s="130"/>
      <c r="L13" s="130"/>
      <c r="M13" s="130"/>
      <c r="N13" s="130"/>
      <c r="O13" s="130"/>
      <c r="P13" s="130"/>
      <c r="Q13" s="130"/>
      <c r="R13" s="130"/>
      <c r="S13" s="130"/>
    </row>
    <row r="14" spans="1:19" ht="24" customHeight="1">
      <c r="A14" s="129"/>
      <c r="B14" s="130"/>
      <c r="C14" s="130"/>
      <c r="D14" s="130"/>
      <c r="E14" s="130"/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0"/>
    </row>
    <row r="15" spans="1:19" ht="24" customHeight="1">
      <c r="A15" s="129"/>
      <c r="B15" s="130"/>
      <c r="C15" s="130"/>
      <c r="D15" s="130"/>
      <c r="E15" s="130"/>
      <c r="F15" s="130"/>
      <c r="G15" s="130"/>
      <c r="H15" s="130"/>
      <c r="I15" s="130"/>
      <c r="J15" s="130"/>
      <c r="K15" s="130"/>
      <c r="L15" s="130"/>
      <c r="M15" s="130"/>
      <c r="N15" s="130"/>
      <c r="O15" s="130"/>
      <c r="P15" s="130"/>
      <c r="Q15" s="130"/>
      <c r="R15" s="130"/>
      <c r="S15" s="130"/>
    </row>
    <row r="16" spans="1:19" ht="24" customHeight="1">
      <c r="A16" s="129"/>
      <c r="B16" s="130"/>
      <c r="C16" s="130"/>
      <c r="D16" s="130"/>
      <c r="E16" s="130"/>
      <c r="F16" s="130"/>
      <c r="G16" s="130"/>
      <c r="H16" s="130"/>
      <c r="I16" s="130"/>
      <c r="J16" s="130"/>
      <c r="K16" s="130"/>
      <c r="L16" s="130"/>
      <c r="M16" s="130"/>
      <c r="N16" s="130"/>
      <c r="O16" s="130"/>
      <c r="P16" s="130"/>
      <c r="Q16" s="130"/>
      <c r="R16" s="130"/>
      <c r="S16" s="130"/>
    </row>
    <row r="17" spans="1:19" ht="24" customHeight="1">
      <c r="A17" s="129"/>
      <c r="B17" s="130"/>
      <c r="C17" s="130"/>
      <c r="D17" s="130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P17" s="130"/>
      <c r="Q17" s="130"/>
      <c r="R17" s="130"/>
      <c r="S17" s="130"/>
    </row>
  </sheetData>
  <sheetProtection/>
  <mergeCells count="18">
    <mergeCell ref="A1:S1"/>
    <mergeCell ref="A2:S2"/>
    <mergeCell ref="B3:G3"/>
    <mergeCell ref="H3:M3"/>
    <mergeCell ref="N3:S3"/>
    <mergeCell ref="D4:F4"/>
    <mergeCell ref="J4:L4"/>
    <mergeCell ref="P4:R4"/>
    <mergeCell ref="A3:A5"/>
    <mergeCell ref="B4:B5"/>
    <mergeCell ref="C4:C5"/>
    <mergeCell ref="G4:G5"/>
    <mergeCell ref="H4:H5"/>
    <mergeCell ref="I4:I5"/>
    <mergeCell ref="M4:M5"/>
    <mergeCell ref="N4:N5"/>
    <mergeCell ref="O4:O5"/>
    <mergeCell ref="S4:S5"/>
  </mergeCells>
  <printOptions horizontalCentered="1"/>
  <pageMargins left="0.3541666666666667" right="0.3541666666666667" top="0.9840277777777777" bottom="0.7875" header="0.5111111111111111" footer="0.3145833333333333"/>
  <pageSetup horizontalDpi="300" verticalDpi="300" orientation="landscape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0"/>
  <sheetViews>
    <sheetView workbookViewId="0" topLeftCell="A1">
      <selection activeCell="D7" sqref="D7:J7"/>
    </sheetView>
  </sheetViews>
  <sheetFormatPr defaultColWidth="9.140625" defaultRowHeight="12.75" customHeight="1"/>
  <cols>
    <col min="1" max="1" width="9.7109375" style="48" customWidth="1"/>
    <col min="2" max="2" width="18.8515625" style="48" customWidth="1"/>
    <col min="3" max="3" width="12.140625" style="48" customWidth="1"/>
    <col min="4" max="4" width="13.28125" style="48" customWidth="1"/>
    <col min="5" max="5" width="12.7109375" style="48" customWidth="1"/>
    <col min="6" max="6" width="13.421875" style="48" customWidth="1"/>
    <col min="7" max="7" width="11.57421875" style="48" customWidth="1"/>
    <col min="8" max="8" width="10.28125" style="48" customWidth="1"/>
    <col min="9" max="9" width="12.8515625" style="48" customWidth="1"/>
    <col min="10" max="10" width="12.28125" style="48" customWidth="1"/>
    <col min="11" max="11" width="9.140625" style="48" customWidth="1"/>
  </cols>
  <sheetData>
    <row r="1" spans="1:10" s="48" customFormat="1" ht="51.75" customHeight="1">
      <c r="A1" s="53" t="s">
        <v>197</v>
      </c>
      <c r="B1" s="53"/>
      <c r="C1" s="53"/>
      <c r="D1" s="53"/>
      <c r="E1" s="53"/>
      <c r="F1" s="53"/>
      <c r="G1" s="53"/>
      <c r="H1" s="53"/>
      <c r="I1" s="53"/>
      <c r="J1" s="53"/>
    </row>
    <row r="2" spans="1:10" s="48" customFormat="1" ht="14.25" customHeight="1">
      <c r="A2" s="54" t="s">
        <v>1</v>
      </c>
      <c r="I2" s="117" t="s">
        <v>2</v>
      </c>
      <c r="J2" s="118"/>
    </row>
    <row r="3" spans="1:10" s="48" customFormat="1" ht="25.5" customHeight="1">
      <c r="A3" s="56" t="s">
        <v>50</v>
      </c>
      <c r="B3" s="56"/>
      <c r="C3" s="56" t="s">
        <v>198</v>
      </c>
      <c r="D3" s="56" t="s">
        <v>112</v>
      </c>
      <c r="E3" s="56"/>
      <c r="F3" s="56"/>
      <c r="G3" s="56"/>
      <c r="H3" s="56"/>
      <c r="I3" s="56" t="s">
        <v>199</v>
      </c>
      <c r="J3" s="119"/>
    </row>
    <row r="4" spans="1:10" s="48" customFormat="1" ht="15" customHeight="1">
      <c r="A4" s="56" t="s">
        <v>200</v>
      </c>
      <c r="B4" s="56" t="s">
        <v>119</v>
      </c>
      <c r="C4" s="56"/>
      <c r="D4" s="56" t="s">
        <v>12</v>
      </c>
      <c r="E4" s="56" t="s">
        <v>114</v>
      </c>
      <c r="F4" s="56"/>
      <c r="G4" s="56"/>
      <c r="H4" s="56" t="s">
        <v>115</v>
      </c>
      <c r="I4" s="56" t="s">
        <v>116</v>
      </c>
      <c r="J4" s="119" t="s">
        <v>117</v>
      </c>
    </row>
    <row r="5" spans="1:10" s="48" customFormat="1" ht="23.25" customHeight="1">
      <c r="A5" s="56"/>
      <c r="B5" s="56"/>
      <c r="C5" s="56"/>
      <c r="D5" s="56"/>
      <c r="E5" s="56" t="s">
        <v>12</v>
      </c>
      <c r="F5" s="56" t="s">
        <v>201</v>
      </c>
      <c r="G5" s="56" t="s">
        <v>202</v>
      </c>
      <c r="H5" s="56"/>
      <c r="I5" s="56"/>
      <c r="J5" s="119"/>
    </row>
    <row r="6" spans="1:10" s="48" customFormat="1" ht="20.25" customHeight="1">
      <c r="A6" s="57"/>
      <c r="B6" s="57"/>
      <c r="C6" s="57">
        <v>1</v>
      </c>
      <c r="D6" s="57">
        <v>2</v>
      </c>
      <c r="E6" s="57">
        <v>3</v>
      </c>
      <c r="F6" s="57">
        <v>4</v>
      </c>
      <c r="G6" s="57">
        <v>5</v>
      </c>
      <c r="H6" s="57">
        <v>6</v>
      </c>
      <c r="I6" s="57">
        <v>7</v>
      </c>
      <c r="J6" s="57">
        <v>8</v>
      </c>
    </row>
    <row r="7" spans="1:10" s="48" customFormat="1" ht="20.25" customHeight="1">
      <c r="A7" s="113"/>
      <c r="B7" s="113"/>
      <c r="C7" s="114"/>
      <c r="D7" s="115">
        <f>E7+H7</f>
        <v>0</v>
      </c>
      <c r="E7" s="115">
        <f>F7+G7</f>
        <v>0</v>
      </c>
      <c r="F7" s="115"/>
      <c r="G7" s="115"/>
      <c r="H7" s="115"/>
      <c r="I7" s="120">
        <f>D7-C7</f>
        <v>0</v>
      </c>
      <c r="J7" s="121">
        <v>0</v>
      </c>
    </row>
    <row r="8" spans="1:10" ht="24" customHeight="1">
      <c r="A8" s="116"/>
      <c r="B8" s="116"/>
      <c r="C8" s="19"/>
      <c r="D8" s="19"/>
      <c r="E8" s="19"/>
      <c r="F8" s="19"/>
      <c r="G8" s="19"/>
      <c r="H8" s="19"/>
      <c r="I8" s="19"/>
      <c r="J8" s="122"/>
    </row>
    <row r="9" spans="1:10" ht="24" customHeight="1">
      <c r="A9" s="116"/>
      <c r="B9" s="116"/>
      <c r="C9" s="19"/>
      <c r="D9" s="19"/>
      <c r="E9" s="19"/>
      <c r="F9" s="19"/>
      <c r="G9" s="19"/>
      <c r="H9" s="19"/>
      <c r="I9" s="19"/>
      <c r="J9" s="122"/>
    </row>
    <row r="10" spans="1:10" ht="24" customHeight="1">
      <c r="A10" s="116"/>
      <c r="B10" s="116"/>
      <c r="C10" s="19"/>
      <c r="D10" s="19"/>
      <c r="E10" s="19"/>
      <c r="F10" s="19"/>
      <c r="G10" s="19"/>
      <c r="H10" s="19"/>
      <c r="I10" s="19"/>
      <c r="J10" s="122"/>
    </row>
    <row r="11" spans="1:10" ht="24" customHeight="1">
      <c r="A11" s="116"/>
      <c r="B11" s="116"/>
      <c r="C11" s="19"/>
      <c r="D11" s="19"/>
      <c r="E11" s="19"/>
      <c r="F11" s="19"/>
      <c r="G11" s="19"/>
      <c r="H11" s="19"/>
      <c r="I11" s="19"/>
      <c r="J11" s="122"/>
    </row>
    <row r="12" spans="1:10" ht="24" customHeight="1">
      <c r="A12" s="116"/>
      <c r="B12" s="116"/>
      <c r="C12" s="19"/>
      <c r="D12" s="19"/>
      <c r="E12" s="19"/>
      <c r="F12" s="19"/>
      <c r="G12" s="19"/>
      <c r="H12" s="19"/>
      <c r="I12" s="19"/>
      <c r="J12" s="122"/>
    </row>
    <row r="13" spans="1:13" ht="24" customHeight="1">
      <c r="A13" s="116"/>
      <c r="B13" s="116"/>
      <c r="C13" s="19"/>
      <c r="D13" s="19"/>
      <c r="E13" s="19"/>
      <c r="F13" s="19"/>
      <c r="G13" s="19"/>
      <c r="H13" s="19"/>
      <c r="I13" s="19"/>
      <c r="J13" s="122"/>
      <c r="M13" t="s">
        <v>203</v>
      </c>
    </row>
    <row r="14" spans="1:10" ht="24" customHeight="1">
      <c r="A14" s="116"/>
      <c r="B14" s="116"/>
      <c r="C14" s="19"/>
      <c r="D14" s="19"/>
      <c r="E14" s="19"/>
      <c r="F14" s="19"/>
      <c r="G14" s="19"/>
      <c r="H14" s="19"/>
      <c r="I14" s="19"/>
      <c r="J14" s="122"/>
    </row>
    <row r="15" spans="1:10" ht="24" customHeight="1">
      <c r="A15" s="116"/>
      <c r="B15" s="116"/>
      <c r="C15" s="19"/>
      <c r="D15" s="19"/>
      <c r="E15" s="19"/>
      <c r="F15" s="19"/>
      <c r="G15" s="19"/>
      <c r="H15" s="19"/>
      <c r="I15" s="19"/>
      <c r="J15" s="122"/>
    </row>
    <row r="16" spans="1:10" ht="24" customHeight="1">
      <c r="A16" s="116"/>
      <c r="B16" s="116"/>
      <c r="C16" s="19"/>
      <c r="D16" s="19"/>
      <c r="E16" s="19"/>
      <c r="F16" s="19"/>
      <c r="G16" s="19"/>
      <c r="H16" s="19"/>
      <c r="I16" s="19"/>
      <c r="J16" s="122"/>
    </row>
    <row r="17" spans="1:10" ht="24" customHeight="1">
      <c r="A17" s="116"/>
      <c r="B17" s="116"/>
      <c r="C17" s="19"/>
      <c r="D17" s="19"/>
      <c r="E17" s="19"/>
      <c r="F17" s="19"/>
      <c r="G17" s="19"/>
      <c r="H17" s="19"/>
      <c r="I17" s="19"/>
      <c r="J17" s="122"/>
    </row>
    <row r="18" spans="1:10" ht="24" customHeight="1">
      <c r="A18" s="116"/>
      <c r="B18" s="116"/>
      <c r="C18" s="19"/>
      <c r="D18" s="19"/>
      <c r="E18" s="19"/>
      <c r="F18" s="19"/>
      <c r="G18" s="19"/>
      <c r="H18" s="19"/>
      <c r="I18" s="19"/>
      <c r="J18" s="122"/>
    </row>
    <row r="19" spans="1:10" ht="24" customHeight="1">
      <c r="A19" s="116"/>
      <c r="B19" s="116"/>
      <c r="C19" s="19"/>
      <c r="D19" s="19"/>
      <c r="E19" s="19"/>
      <c r="F19" s="19"/>
      <c r="G19" s="19"/>
      <c r="H19" s="19"/>
      <c r="I19" s="19"/>
      <c r="J19" s="122"/>
    </row>
    <row r="20" spans="1:10" ht="24" customHeight="1">
      <c r="A20" s="116"/>
      <c r="B20" s="116"/>
      <c r="C20" s="19"/>
      <c r="D20" s="19"/>
      <c r="E20" s="19"/>
      <c r="F20" s="19"/>
      <c r="G20" s="19"/>
      <c r="H20" s="19"/>
      <c r="I20" s="19"/>
      <c r="J20" s="122"/>
    </row>
  </sheetData>
  <sheetProtection/>
  <mergeCells count="14">
    <mergeCell ref="A1:J1"/>
    <mergeCell ref="A2:D2"/>
    <mergeCell ref="I2:J2"/>
    <mergeCell ref="A3:B3"/>
    <mergeCell ref="D3:H3"/>
    <mergeCell ref="I3:J3"/>
    <mergeCell ref="E4:G4"/>
    <mergeCell ref="A4:A5"/>
    <mergeCell ref="B4:B5"/>
    <mergeCell ref="C3:C5"/>
    <mergeCell ref="D4:D5"/>
    <mergeCell ref="H4:H5"/>
    <mergeCell ref="I4:I5"/>
    <mergeCell ref="J4:J5"/>
  </mergeCells>
  <printOptions horizontalCentered="1"/>
  <pageMargins left="0.5506944444444445" right="0.5506944444444445" top="0.9840277777777777" bottom="0.7875" header="0.5111111111111111" footer="0.3145833333333333"/>
  <pageSetup horizontalDpi="300" verticalDpi="300" orientation="landscape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8"/>
  <sheetViews>
    <sheetView workbookViewId="0" topLeftCell="A1">
      <selection activeCell="F13" sqref="F13"/>
    </sheetView>
  </sheetViews>
  <sheetFormatPr defaultColWidth="9.140625" defaultRowHeight="12.75" customHeight="1"/>
  <cols>
    <col min="1" max="1" width="41.00390625" style="48" customWidth="1"/>
    <col min="2" max="2" width="19.57421875" style="89" customWidth="1"/>
    <col min="3" max="3" width="41.00390625" style="48" customWidth="1"/>
    <col min="4" max="4" width="21.8515625" style="89" customWidth="1"/>
    <col min="5" max="5" width="9.140625" style="48" customWidth="1"/>
  </cols>
  <sheetData>
    <row r="1" spans="1:4" s="48" customFormat="1" ht="27.75" customHeight="1">
      <c r="A1" s="90" t="s">
        <v>204</v>
      </c>
      <c r="B1" s="91"/>
      <c r="C1" s="90"/>
      <c r="D1" s="91"/>
    </row>
    <row r="2" spans="1:4" s="88" customFormat="1" ht="18.75" customHeight="1">
      <c r="A2" s="92" t="s">
        <v>1</v>
      </c>
      <c r="B2" s="93"/>
      <c r="C2" s="94"/>
      <c r="D2" s="95" t="s">
        <v>2</v>
      </c>
    </row>
    <row r="3" spans="1:4" s="48" customFormat="1" ht="19.5" customHeight="1">
      <c r="A3" s="96" t="s">
        <v>205</v>
      </c>
      <c r="B3" s="97"/>
      <c r="C3" s="96" t="s">
        <v>206</v>
      </c>
      <c r="D3" s="97"/>
    </row>
    <row r="4" spans="1:4" s="48" customFormat="1" ht="15" customHeight="1">
      <c r="A4" s="96" t="s">
        <v>207</v>
      </c>
      <c r="B4" s="97" t="s">
        <v>6</v>
      </c>
      <c r="C4" s="96" t="s">
        <v>207</v>
      </c>
      <c r="D4" s="98" t="s">
        <v>6</v>
      </c>
    </row>
    <row r="5" spans="1:4" s="48" customFormat="1" ht="24" customHeight="1">
      <c r="A5" s="99" t="s">
        <v>208</v>
      </c>
      <c r="B5" s="100">
        <f>B6+B7</f>
        <v>1034015</v>
      </c>
      <c r="C5" s="101" t="s">
        <v>209</v>
      </c>
      <c r="D5" s="102">
        <v>0</v>
      </c>
    </row>
    <row r="6" spans="1:4" s="48" customFormat="1" ht="24" customHeight="1">
      <c r="A6" s="99" t="s">
        <v>210</v>
      </c>
      <c r="B6" s="100">
        <v>1034015</v>
      </c>
      <c r="C6" s="103" t="s">
        <v>211</v>
      </c>
      <c r="D6" s="104">
        <v>0</v>
      </c>
    </row>
    <row r="7" spans="1:4" s="48" customFormat="1" ht="24" customHeight="1">
      <c r="A7" s="99" t="s">
        <v>212</v>
      </c>
      <c r="B7" s="100">
        <v>0</v>
      </c>
      <c r="C7" s="103" t="s">
        <v>213</v>
      </c>
      <c r="D7" s="100">
        <v>0</v>
      </c>
    </row>
    <row r="8" spans="1:4" s="48" customFormat="1" ht="24" customHeight="1">
      <c r="A8" s="99" t="s">
        <v>214</v>
      </c>
      <c r="B8" s="100">
        <f>B9+B10</f>
        <v>0</v>
      </c>
      <c r="C8" s="99" t="s">
        <v>215</v>
      </c>
      <c r="D8" s="100">
        <v>1034015</v>
      </c>
    </row>
    <row r="9" spans="1:4" s="48" customFormat="1" ht="24" customHeight="1">
      <c r="A9" s="99" t="s">
        <v>216</v>
      </c>
      <c r="B9" s="100">
        <v>0</v>
      </c>
      <c r="C9" s="103" t="s">
        <v>211</v>
      </c>
      <c r="D9" s="100">
        <v>1034015</v>
      </c>
    </row>
    <row r="10" spans="1:4" s="48" customFormat="1" ht="24" customHeight="1">
      <c r="A10" s="99" t="s">
        <v>217</v>
      </c>
      <c r="B10" s="100">
        <v>0</v>
      </c>
      <c r="C10" s="103" t="s">
        <v>213</v>
      </c>
      <c r="D10" s="100">
        <v>0</v>
      </c>
    </row>
    <row r="11" spans="1:4" s="48" customFormat="1" ht="24" customHeight="1">
      <c r="A11" s="99" t="s">
        <v>218</v>
      </c>
      <c r="B11" s="100">
        <v>0</v>
      </c>
      <c r="C11" s="99" t="s">
        <v>219</v>
      </c>
      <c r="D11" s="100">
        <v>0</v>
      </c>
    </row>
    <row r="12" spans="1:4" s="48" customFormat="1" ht="24" customHeight="1">
      <c r="A12" s="99" t="s">
        <v>220</v>
      </c>
      <c r="B12" s="100">
        <v>0</v>
      </c>
      <c r="C12" s="99" t="s">
        <v>221</v>
      </c>
      <c r="D12" s="100">
        <v>0</v>
      </c>
    </row>
    <row r="13" spans="1:4" s="48" customFormat="1" ht="24" customHeight="1">
      <c r="A13" s="99" t="s">
        <v>222</v>
      </c>
      <c r="B13" s="100">
        <v>0</v>
      </c>
      <c r="C13" s="99" t="s">
        <v>223</v>
      </c>
      <c r="D13" s="100">
        <v>0</v>
      </c>
    </row>
    <row r="14" spans="1:4" s="48" customFormat="1" ht="24" customHeight="1">
      <c r="A14" s="99" t="s">
        <v>224</v>
      </c>
      <c r="B14" s="100">
        <v>0</v>
      </c>
      <c r="C14" s="99" t="s">
        <v>225</v>
      </c>
      <c r="D14" s="100">
        <v>0</v>
      </c>
    </row>
    <row r="15" spans="1:4" s="48" customFormat="1" ht="24" customHeight="1">
      <c r="A15" s="99" t="s">
        <v>226</v>
      </c>
      <c r="B15" s="100">
        <v>0</v>
      </c>
      <c r="C15" s="99" t="s">
        <v>227</v>
      </c>
      <c r="D15" s="100">
        <v>0</v>
      </c>
    </row>
    <row r="16" spans="1:4" s="48" customFormat="1" ht="24" customHeight="1">
      <c r="A16" s="99" t="s">
        <v>228</v>
      </c>
      <c r="B16" s="100">
        <v>0</v>
      </c>
      <c r="C16" s="99" t="s">
        <v>229</v>
      </c>
      <c r="D16" s="100">
        <v>0</v>
      </c>
    </row>
    <row r="17" spans="1:4" s="48" customFormat="1" ht="24" customHeight="1">
      <c r="A17" s="99" t="s">
        <v>230</v>
      </c>
      <c r="B17" s="100">
        <v>0</v>
      </c>
      <c r="C17" s="99"/>
      <c r="D17" s="105"/>
    </row>
    <row r="18" spans="1:4" s="48" customFormat="1" ht="24" customHeight="1">
      <c r="A18" s="103"/>
      <c r="B18" s="100"/>
      <c r="C18" s="99"/>
      <c r="D18" s="105"/>
    </row>
    <row r="19" spans="1:4" s="48" customFormat="1" ht="24" customHeight="1">
      <c r="A19" s="106" t="s">
        <v>231</v>
      </c>
      <c r="B19" s="107">
        <f>B5+B8+B11+B12+B13+B14+B15+B16+B17</f>
        <v>1034015</v>
      </c>
      <c r="C19" s="106" t="s">
        <v>232</v>
      </c>
      <c r="D19" s="107">
        <f>D8+D11+D12+D13+D14+D15+D16</f>
        <v>1034015</v>
      </c>
    </row>
    <row r="20" spans="1:4" s="48" customFormat="1" ht="24" customHeight="1">
      <c r="A20" s="7"/>
      <c r="B20" s="108"/>
      <c r="C20" s="7"/>
      <c r="D20" s="108"/>
    </row>
    <row r="21" spans="1:4" s="48" customFormat="1" ht="24" customHeight="1">
      <c r="A21" s="99" t="s">
        <v>233</v>
      </c>
      <c r="B21" s="100">
        <f>B22+B25</f>
        <v>0</v>
      </c>
      <c r="C21" s="99" t="s">
        <v>234</v>
      </c>
      <c r="D21" s="100">
        <f>D22+D25+D28+D31+D34+D35</f>
        <v>0</v>
      </c>
    </row>
    <row r="22" spans="1:4" s="48" customFormat="1" ht="24" customHeight="1">
      <c r="A22" s="99" t="s">
        <v>235</v>
      </c>
      <c r="B22" s="100">
        <f>B23+B24</f>
        <v>0</v>
      </c>
      <c r="C22" s="99" t="s">
        <v>235</v>
      </c>
      <c r="D22" s="109">
        <f>D23+D24</f>
        <v>0</v>
      </c>
    </row>
    <row r="23" spans="1:4" s="48" customFormat="1" ht="24" customHeight="1">
      <c r="A23" s="99" t="s">
        <v>236</v>
      </c>
      <c r="B23" s="100">
        <v>0</v>
      </c>
      <c r="C23" s="99" t="s">
        <v>236</v>
      </c>
      <c r="D23" s="100">
        <v>0</v>
      </c>
    </row>
    <row r="24" spans="1:4" s="48" customFormat="1" ht="24" customHeight="1">
      <c r="A24" s="99" t="s">
        <v>237</v>
      </c>
      <c r="B24" s="100">
        <v>0</v>
      </c>
      <c r="C24" s="99" t="s">
        <v>237</v>
      </c>
      <c r="D24" s="100">
        <v>0</v>
      </c>
    </row>
    <row r="25" spans="1:4" s="48" customFormat="1" ht="24" customHeight="1">
      <c r="A25" s="99" t="s">
        <v>238</v>
      </c>
      <c r="B25" s="100">
        <f>B26+B27</f>
        <v>0</v>
      </c>
      <c r="C25" s="99" t="s">
        <v>239</v>
      </c>
      <c r="D25" s="109">
        <f>D26+D27</f>
        <v>0</v>
      </c>
    </row>
    <row r="26" spans="1:4" s="48" customFormat="1" ht="24" customHeight="1">
      <c r="A26" s="99" t="s">
        <v>240</v>
      </c>
      <c r="B26" s="100">
        <v>0</v>
      </c>
      <c r="C26" s="99" t="s">
        <v>236</v>
      </c>
      <c r="D26" s="100">
        <v>0</v>
      </c>
    </row>
    <row r="27" spans="1:4" s="48" customFormat="1" ht="24" customHeight="1">
      <c r="A27" s="99" t="s">
        <v>241</v>
      </c>
      <c r="B27" s="100">
        <v>0</v>
      </c>
      <c r="C27" s="99" t="s">
        <v>237</v>
      </c>
      <c r="D27" s="100">
        <v>0</v>
      </c>
    </row>
    <row r="28" spans="1:4" s="48" customFormat="1" ht="24" customHeight="1">
      <c r="A28" s="99" t="s">
        <v>242</v>
      </c>
      <c r="B28" s="100">
        <f>B29+B32+B35+B36</f>
        <v>0</v>
      </c>
      <c r="C28" s="99" t="s">
        <v>243</v>
      </c>
      <c r="D28" s="109">
        <f>D29+D30</f>
        <v>0</v>
      </c>
    </row>
    <row r="29" spans="1:4" s="48" customFormat="1" ht="24" customHeight="1">
      <c r="A29" s="99" t="s">
        <v>244</v>
      </c>
      <c r="B29" s="100">
        <f>B30+B31</f>
        <v>0</v>
      </c>
      <c r="C29" s="99" t="s">
        <v>240</v>
      </c>
      <c r="D29" s="100">
        <v>0</v>
      </c>
    </row>
    <row r="30" spans="1:4" s="48" customFormat="1" ht="24" customHeight="1">
      <c r="A30" s="99" t="s">
        <v>236</v>
      </c>
      <c r="B30" s="100">
        <v>0</v>
      </c>
      <c r="C30" s="99" t="s">
        <v>241</v>
      </c>
      <c r="D30" s="100">
        <v>0</v>
      </c>
    </row>
    <row r="31" spans="1:4" s="48" customFormat="1" ht="24" customHeight="1">
      <c r="A31" s="99" t="s">
        <v>237</v>
      </c>
      <c r="B31" s="100">
        <v>0</v>
      </c>
      <c r="C31" s="99" t="s">
        <v>245</v>
      </c>
      <c r="D31" s="109">
        <f>D32+D33</f>
        <v>0</v>
      </c>
    </row>
    <row r="32" spans="1:4" s="48" customFormat="1" ht="24" customHeight="1">
      <c r="A32" s="99" t="s">
        <v>246</v>
      </c>
      <c r="B32" s="100">
        <f>B33+B34</f>
        <v>0</v>
      </c>
      <c r="C32" s="99" t="s">
        <v>240</v>
      </c>
      <c r="D32" s="100">
        <v>0</v>
      </c>
    </row>
    <row r="33" spans="1:4" s="48" customFormat="1" ht="24" customHeight="1">
      <c r="A33" s="99" t="s">
        <v>240</v>
      </c>
      <c r="B33" s="100">
        <v>0</v>
      </c>
      <c r="C33" s="99" t="s">
        <v>241</v>
      </c>
      <c r="D33" s="100">
        <v>0</v>
      </c>
    </row>
    <row r="34" spans="1:4" s="48" customFormat="1" ht="24" customHeight="1">
      <c r="A34" s="99" t="s">
        <v>241</v>
      </c>
      <c r="B34" s="100">
        <v>0</v>
      </c>
      <c r="C34" s="99" t="s">
        <v>247</v>
      </c>
      <c r="D34" s="100">
        <v>0</v>
      </c>
    </row>
    <row r="35" spans="1:4" s="48" customFormat="1" ht="24" customHeight="1">
      <c r="A35" s="99" t="s">
        <v>248</v>
      </c>
      <c r="B35" s="100">
        <v>0</v>
      </c>
      <c r="C35" s="99" t="s">
        <v>249</v>
      </c>
      <c r="D35" s="100">
        <v>0</v>
      </c>
    </row>
    <row r="36" spans="1:4" s="48" customFormat="1" ht="24" customHeight="1">
      <c r="A36" s="99" t="s">
        <v>250</v>
      </c>
      <c r="B36" s="100">
        <v>0</v>
      </c>
      <c r="C36" s="103"/>
      <c r="D36" s="109"/>
    </row>
    <row r="37" spans="1:4" s="48" customFormat="1" ht="24" customHeight="1">
      <c r="A37" s="99"/>
      <c r="B37" s="100"/>
      <c r="C37" s="99"/>
      <c r="D37" s="109"/>
    </row>
    <row r="38" spans="1:4" s="48" customFormat="1" ht="24" customHeight="1">
      <c r="A38" s="110" t="s">
        <v>251</v>
      </c>
      <c r="B38" s="111">
        <f>B19+B21+B28</f>
        <v>1034015</v>
      </c>
      <c r="C38" s="110" t="s">
        <v>252</v>
      </c>
      <c r="D38" s="112">
        <f>D19+D21</f>
        <v>1034015</v>
      </c>
    </row>
  </sheetData>
  <sheetProtection/>
  <mergeCells count="4">
    <mergeCell ref="A1:D1"/>
    <mergeCell ref="A2:B2"/>
    <mergeCell ref="A3:B3"/>
    <mergeCell ref="C3:D3"/>
  </mergeCells>
  <printOptions horizontalCentered="1"/>
  <pageMargins left="0.5506944444444445" right="0.5506944444444445" top="0.9840277777777777" bottom="0.7875" header="0.5111111111111111" footer="0.3145833333333333"/>
  <pageSetup horizontalDpi="300" verticalDpi="300" orientation="landscape"/>
</worksheet>
</file>

<file path=xl/worksheets/sheet8.xml><?xml version="1.0" encoding="utf-8"?>
<worksheet xmlns="http://schemas.openxmlformats.org/spreadsheetml/2006/main" xmlns:r="http://schemas.openxmlformats.org/officeDocument/2006/relationships">
  <dimension ref="A1:S56"/>
  <sheetViews>
    <sheetView workbookViewId="0" topLeftCell="A1">
      <selection activeCell="A1" sqref="A1:R1"/>
    </sheetView>
  </sheetViews>
  <sheetFormatPr defaultColWidth="9.140625" defaultRowHeight="12.75" customHeight="1"/>
  <cols>
    <col min="1" max="1" width="8.7109375" style="48" customWidth="1"/>
    <col min="2" max="2" width="17.28125" style="48" customWidth="1"/>
    <col min="3" max="3" width="10.421875" style="48" customWidth="1"/>
    <col min="4" max="4" width="10.140625" style="48" customWidth="1"/>
    <col min="5" max="5" width="9.57421875" style="48" customWidth="1"/>
    <col min="6" max="6" width="7.00390625" style="48" customWidth="1"/>
    <col min="7" max="7" width="4.140625" style="48" customWidth="1"/>
    <col min="8" max="8" width="9.57421875" style="48" customWidth="1"/>
    <col min="9" max="9" width="2.8515625" style="48" customWidth="1"/>
    <col min="10" max="10" width="5.57421875" style="48" customWidth="1"/>
    <col min="11" max="11" width="6.140625" style="48" customWidth="1"/>
    <col min="12" max="12" width="4.8515625" style="48" customWidth="1"/>
    <col min="13" max="13" width="4.28125" style="48" customWidth="1"/>
    <col min="14" max="14" width="3.8515625" style="48" customWidth="1"/>
    <col min="15" max="15" width="5.28125" style="48" customWidth="1"/>
    <col min="16" max="16" width="5.00390625" style="48" customWidth="1"/>
    <col min="17" max="17" width="4.7109375" style="48" customWidth="1"/>
    <col min="18" max="18" width="4.00390625" style="48" customWidth="1"/>
    <col min="19" max="19" width="9.140625" style="48" customWidth="1"/>
  </cols>
  <sheetData>
    <row r="1" spans="1:18" s="48" customFormat="1" ht="31.5" customHeight="1">
      <c r="A1" s="77" t="s">
        <v>253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</row>
    <row r="2" spans="1:18" s="73" customFormat="1" ht="21" customHeight="1">
      <c r="A2" s="79" t="s">
        <v>254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</row>
    <row r="3" spans="1:18" s="48" customFormat="1" ht="27" customHeight="1">
      <c r="A3" s="80" t="s">
        <v>50</v>
      </c>
      <c r="B3" s="80"/>
      <c r="C3" s="80" t="s">
        <v>64</v>
      </c>
      <c r="D3" s="80" t="s">
        <v>255</v>
      </c>
      <c r="E3" s="80"/>
      <c r="F3" s="80"/>
      <c r="G3" s="80" t="s">
        <v>256</v>
      </c>
      <c r="H3" s="80"/>
      <c r="I3" s="80" t="s">
        <v>257</v>
      </c>
      <c r="J3" s="80" t="s">
        <v>258</v>
      </c>
      <c r="K3" s="80" t="s">
        <v>259</v>
      </c>
      <c r="L3" s="80" t="s">
        <v>260</v>
      </c>
      <c r="M3" s="80" t="s">
        <v>261</v>
      </c>
      <c r="N3" s="80" t="s">
        <v>262</v>
      </c>
      <c r="O3" s="80"/>
      <c r="P3" s="80"/>
      <c r="Q3" s="80" t="s">
        <v>263</v>
      </c>
      <c r="R3" s="80" t="s">
        <v>264</v>
      </c>
    </row>
    <row r="4" spans="1:18" s="48" customFormat="1" ht="61.5" customHeight="1">
      <c r="A4" s="80" t="s">
        <v>118</v>
      </c>
      <c r="B4" s="80" t="s">
        <v>119</v>
      </c>
      <c r="C4" s="80"/>
      <c r="D4" s="80" t="s">
        <v>12</v>
      </c>
      <c r="E4" s="80" t="s">
        <v>265</v>
      </c>
      <c r="F4" s="80" t="s">
        <v>266</v>
      </c>
      <c r="G4" s="80" t="s">
        <v>267</v>
      </c>
      <c r="H4" s="80" t="s">
        <v>268</v>
      </c>
      <c r="I4" s="80"/>
      <c r="J4" s="80"/>
      <c r="K4" s="80"/>
      <c r="L4" s="80"/>
      <c r="M4" s="80"/>
      <c r="N4" s="80" t="s">
        <v>269</v>
      </c>
      <c r="O4" s="80" t="s">
        <v>270</v>
      </c>
      <c r="P4" s="80" t="s">
        <v>271</v>
      </c>
      <c r="Q4" s="80"/>
      <c r="R4" s="80"/>
    </row>
    <row r="5" spans="1:18" s="74" customFormat="1" ht="19.5" customHeight="1">
      <c r="A5" s="81" t="s">
        <v>63</v>
      </c>
      <c r="B5" s="81" t="s">
        <v>63</v>
      </c>
      <c r="C5" s="81">
        <v>1</v>
      </c>
      <c r="D5" s="81">
        <v>2</v>
      </c>
      <c r="E5" s="81">
        <v>3</v>
      </c>
      <c r="F5" s="81">
        <v>4</v>
      </c>
      <c r="G5" s="81">
        <v>5</v>
      </c>
      <c r="H5" s="81">
        <v>6</v>
      </c>
      <c r="I5" s="81"/>
      <c r="J5" s="81">
        <v>7</v>
      </c>
      <c r="K5" s="81">
        <v>8</v>
      </c>
      <c r="L5" s="81">
        <v>9</v>
      </c>
      <c r="M5" s="81">
        <v>10</v>
      </c>
      <c r="N5" s="81">
        <v>11</v>
      </c>
      <c r="O5" s="81">
        <v>12</v>
      </c>
      <c r="P5" s="81">
        <v>13</v>
      </c>
      <c r="Q5" s="81">
        <v>14</v>
      </c>
      <c r="R5" s="81">
        <v>15</v>
      </c>
    </row>
    <row r="6" spans="1:18" s="48" customFormat="1" ht="24" customHeight="1">
      <c r="A6" s="82"/>
      <c r="B6" s="82"/>
      <c r="C6" s="82">
        <v>1034015</v>
      </c>
      <c r="D6" s="82">
        <v>1034015</v>
      </c>
      <c r="E6" s="82">
        <v>1034015</v>
      </c>
      <c r="F6" s="82">
        <v>0</v>
      </c>
      <c r="G6" s="82">
        <v>0</v>
      </c>
      <c r="H6" s="82">
        <v>0</v>
      </c>
      <c r="I6" s="82">
        <v>0</v>
      </c>
      <c r="J6" s="82">
        <v>0</v>
      </c>
      <c r="K6" s="82">
        <v>0</v>
      </c>
      <c r="L6" s="82">
        <v>0</v>
      </c>
      <c r="M6" s="82">
        <v>0</v>
      </c>
      <c r="N6" s="82">
        <v>0</v>
      </c>
      <c r="O6" s="82">
        <v>0</v>
      </c>
      <c r="P6" s="82">
        <v>0</v>
      </c>
      <c r="Q6" s="82">
        <v>0</v>
      </c>
      <c r="R6" s="82">
        <v>0</v>
      </c>
    </row>
    <row r="7" spans="1:19" s="75" customFormat="1" ht="24" customHeight="1">
      <c r="A7" s="63" t="s">
        <v>65</v>
      </c>
      <c r="B7" s="63" t="s">
        <v>66</v>
      </c>
      <c r="C7" s="63">
        <f>C8+C10</f>
        <v>970879.39</v>
      </c>
      <c r="D7" s="63">
        <f>D8+D10</f>
        <v>970879.39</v>
      </c>
      <c r="E7" s="63">
        <f>E8+E10</f>
        <v>970879.39</v>
      </c>
      <c r="F7" s="63">
        <v>0</v>
      </c>
      <c r="G7" s="63">
        <v>0</v>
      </c>
      <c r="H7" s="63">
        <v>0</v>
      </c>
      <c r="I7" s="63">
        <v>0</v>
      </c>
      <c r="J7" s="63">
        <v>0</v>
      </c>
      <c r="K7" s="63">
        <v>0</v>
      </c>
      <c r="L7" s="63">
        <v>0</v>
      </c>
      <c r="M7" s="63">
        <v>0</v>
      </c>
      <c r="N7" s="63">
        <v>0</v>
      </c>
      <c r="O7" s="63">
        <v>0</v>
      </c>
      <c r="P7" s="63">
        <v>0</v>
      </c>
      <c r="Q7" s="63">
        <v>0</v>
      </c>
      <c r="R7" s="63">
        <v>0</v>
      </c>
      <c r="S7" s="86"/>
    </row>
    <row r="8" spans="1:19" s="76" customFormat="1" ht="24" customHeight="1">
      <c r="A8" s="65" t="s">
        <v>67</v>
      </c>
      <c r="B8" s="65" t="s">
        <v>68</v>
      </c>
      <c r="C8" s="65">
        <v>30000</v>
      </c>
      <c r="D8" s="65">
        <v>30000</v>
      </c>
      <c r="E8" s="65">
        <v>30000</v>
      </c>
      <c r="F8" s="65">
        <v>0</v>
      </c>
      <c r="G8" s="65">
        <v>0</v>
      </c>
      <c r="H8" s="65">
        <v>0</v>
      </c>
      <c r="I8" s="65">
        <v>0</v>
      </c>
      <c r="J8" s="65">
        <v>0</v>
      </c>
      <c r="K8" s="65">
        <v>0</v>
      </c>
      <c r="L8" s="65">
        <v>0</v>
      </c>
      <c r="M8" s="65">
        <v>0</v>
      </c>
      <c r="N8" s="65">
        <v>0</v>
      </c>
      <c r="O8" s="65">
        <v>0</v>
      </c>
      <c r="P8" s="65">
        <v>0</v>
      </c>
      <c r="Q8" s="65">
        <v>0</v>
      </c>
      <c r="R8" s="65">
        <v>0</v>
      </c>
      <c r="S8" s="87"/>
    </row>
    <row r="9" spans="1:18" ht="24" customHeight="1">
      <c r="A9" s="67" t="s">
        <v>69</v>
      </c>
      <c r="B9" s="67" t="s">
        <v>70</v>
      </c>
      <c r="C9" s="67">
        <v>30000</v>
      </c>
      <c r="D9" s="67">
        <v>30000</v>
      </c>
      <c r="E9" s="67">
        <v>30000</v>
      </c>
      <c r="F9" s="68">
        <v>0</v>
      </c>
      <c r="G9" s="68">
        <v>0</v>
      </c>
      <c r="H9" s="68">
        <v>0</v>
      </c>
      <c r="I9" s="68">
        <v>0</v>
      </c>
      <c r="J9" s="68">
        <v>0</v>
      </c>
      <c r="K9" s="68">
        <v>0</v>
      </c>
      <c r="L9" s="68">
        <v>0</v>
      </c>
      <c r="M9" s="68">
        <v>0</v>
      </c>
      <c r="N9" s="68">
        <v>0</v>
      </c>
      <c r="O9" s="68">
        <v>0</v>
      </c>
      <c r="P9" s="68">
        <v>0</v>
      </c>
      <c r="Q9" s="68">
        <v>0</v>
      </c>
      <c r="R9" s="68">
        <v>0</v>
      </c>
    </row>
    <row r="10" spans="1:19" s="76" customFormat="1" ht="24" customHeight="1">
      <c r="A10" s="65" t="s">
        <v>71</v>
      </c>
      <c r="B10" s="65" t="s">
        <v>72</v>
      </c>
      <c r="C10" s="65">
        <f>SUM(C11:C13)</f>
        <v>940879.39</v>
      </c>
      <c r="D10" s="65">
        <f>SUM(D11:D13)</f>
        <v>940879.39</v>
      </c>
      <c r="E10" s="65">
        <f>SUM(E11:E13)</f>
        <v>940879.39</v>
      </c>
      <c r="F10" s="65">
        <v>0</v>
      </c>
      <c r="G10" s="65">
        <v>0</v>
      </c>
      <c r="H10" s="65">
        <v>0</v>
      </c>
      <c r="I10" s="65">
        <v>0</v>
      </c>
      <c r="J10" s="65">
        <v>0</v>
      </c>
      <c r="K10" s="65">
        <v>0</v>
      </c>
      <c r="L10" s="65">
        <v>0</v>
      </c>
      <c r="M10" s="65">
        <v>0</v>
      </c>
      <c r="N10" s="65">
        <v>0</v>
      </c>
      <c r="O10" s="65">
        <v>0</v>
      </c>
      <c r="P10" s="65">
        <v>0</v>
      </c>
      <c r="Q10" s="65">
        <v>0</v>
      </c>
      <c r="R10" s="65">
        <v>0</v>
      </c>
      <c r="S10" s="87"/>
    </row>
    <row r="11" spans="1:18" ht="24" customHeight="1">
      <c r="A11" s="67" t="s">
        <v>73</v>
      </c>
      <c r="B11" s="67" t="s">
        <v>74</v>
      </c>
      <c r="C11" s="67">
        <v>173679.39</v>
      </c>
      <c r="D11" s="67">
        <v>173679.39</v>
      </c>
      <c r="E11" s="67">
        <v>173679.39</v>
      </c>
      <c r="F11" s="68">
        <v>0</v>
      </c>
      <c r="G11" s="68">
        <v>0</v>
      </c>
      <c r="H11" s="68">
        <v>0</v>
      </c>
      <c r="I11" s="68">
        <v>0</v>
      </c>
      <c r="J11" s="68">
        <v>0</v>
      </c>
      <c r="K11" s="68">
        <v>0</v>
      </c>
      <c r="L11" s="68">
        <v>0</v>
      </c>
      <c r="M11" s="68">
        <v>0</v>
      </c>
      <c r="N11" s="68">
        <v>0</v>
      </c>
      <c r="O11" s="68">
        <v>0</v>
      </c>
      <c r="P11" s="68">
        <v>0</v>
      </c>
      <c r="Q11" s="68">
        <v>0</v>
      </c>
      <c r="R11" s="68">
        <v>0</v>
      </c>
    </row>
    <row r="12" spans="1:18" ht="24" customHeight="1">
      <c r="A12" s="67" t="s">
        <v>75</v>
      </c>
      <c r="B12" s="67" t="s">
        <v>76</v>
      </c>
      <c r="C12" s="67">
        <v>580000</v>
      </c>
      <c r="D12" s="67">
        <v>580000</v>
      </c>
      <c r="E12" s="67">
        <v>580000</v>
      </c>
      <c r="F12" s="68">
        <v>0</v>
      </c>
      <c r="G12" s="68">
        <v>0</v>
      </c>
      <c r="H12" s="68">
        <v>0</v>
      </c>
      <c r="I12" s="68">
        <v>0</v>
      </c>
      <c r="J12" s="68">
        <v>0</v>
      </c>
      <c r="K12" s="68">
        <v>0</v>
      </c>
      <c r="L12" s="68">
        <v>0</v>
      </c>
      <c r="M12" s="68">
        <v>0</v>
      </c>
      <c r="N12" s="68">
        <v>0</v>
      </c>
      <c r="O12" s="68">
        <v>0</v>
      </c>
      <c r="P12" s="68">
        <v>0</v>
      </c>
      <c r="Q12" s="68">
        <v>0</v>
      </c>
      <c r="R12" s="68">
        <v>0</v>
      </c>
    </row>
    <row r="13" spans="1:18" ht="24" customHeight="1">
      <c r="A13" s="67" t="s">
        <v>77</v>
      </c>
      <c r="B13" s="67" t="s">
        <v>78</v>
      </c>
      <c r="C13" s="67">
        <v>187200</v>
      </c>
      <c r="D13" s="67">
        <v>187200</v>
      </c>
      <c r="E13" s="67">
        <v>187200</v>
      </c>
      <c r="F13" s="68">
        <v>0</v>
      </c>
      <c r="G13" s="68">
        <v>0</v>
      </c>
      <c r="H13" s="68">
        <v>0</v>
      </c>
      <c r="I13" s="68">
        <v>0</v>
      </c>
      <c r="J13" s="68">
        <v>0</v>
      </c>
      <c r="K13" s="68">
        <v>0</v>
      </c>
      <c r="L13" s="68">
        <v>0</v>
      </c>
      <c r="M13" s="68">
        <v>0</v>
      </c>
      <c r="N13" s="68">
        <v>0</v>
      </c>
      <c r="O13" s="68">
        <v>0</v>
      </c>
      <c r="P13" s="68">
        <v>0</v>
      </c>
      <c r="Q13" s="68">
        <v>0</v>
      </c>
      <c r="R13" s="68">
        <v>0</v>
      </c>
    </row>
    <row r="14" spans="1:19" s="76" customFormat="1" ht="24" customHeight="1">
      <c r="A14" s="63" t="s">
        <v>79</v>
      </c>
      <c r="B14" s="63" t="s">
        <v>80</v>
      </c>
      <c r="C14" s="63">
        <f>C15+C17</f>
        <v>26813.53</v>
      </c>
      <c r="D14" s="63">
        <f>D15+D17</f>
        <v>26813.53</v>
      </c>
      <c r="E14" s="63">
        <f>E15+E17</f>
        <v>26813.53</v>
      </c>
      <c r="F14" s="63">
        <v>0</v>
      </c>
      <c r="G14" s="63">
        <v>0</v>
      </c>
      <c r="H14" s="63">
        <v>0</v>
      </c>
      <c r="I14" s="63">
        <v>0</v>
      </c>
      <c r="J14" s="63">
        <v>0</v>
      </c>
      <c r="K14" s="63">
        <v>0</v>
      </c>
      <c r="L14" s="63">
        <v>0</v>
      </c>
      <c r="M14" s="63">
        <v>0</v>
      </c>
      <c r="N14" s="63">
        <v>0</v>
      </c>
      <c r="O14" s="63">
        <v>0</v>
      </c>
      <c r="P14" s="63">
        <v>0</v>
      </c>
      <c r="Q14" s="63">
        <v>0</v>
      </c>
      <c r="R14" s="63">
        <v>0</v>
      </c>
      <c r="S14" s="87"/>
    </row>
    <row r="15" spans="1:19" s="76" customFormat="1" ht="24" customHeight="1">
      <c r="A15" s="65" t="s">
        <v>81</v>
      </c>
      <c r="B15" s="65" t="s">
        <v>82</v>
      </c>
      <c r="C15" s="65">
        <v>25536.69</v>
      </c>
      <c r="D15" s="65">
        <v>25536.69</v>
      </c>
      <c r="E15" s="65">
        <v>25536.69</v>
      </c>
      <c r="F15" s="65">
        <v>0</v>
      </c>
      <c r="G15" s="65">
        <v>0</v>
      </c>
      <c r="H15" s="65">
        <v>0</v>
      </c>
      <c r="I15" s="65">
        <v>0</v>
      </c>
      <c r="J15" s="65">
        <v>0</v>
      </c>
      <c r="K15" s="65">
        <v>0</v>
      </c>
      <c r="L15" s="65">
        <v>0</v>
      </c>
      <c r="M15" s="65">
        <v>0</v>
      </c>
      <c r="N15" s="65">
        <v>0</v>
      </c>
      <c r="O15" s="65">
        <v>0</v>
      </c>
      <c r="P15" s="65">
        <v>0</v>
      </c>
      <c r="Q15" s="65">
        <v>0</v>
      </c>
      <c r="R15" s="65">
        <v>0</v>
      </c>
      <c r="S15" s="87"/>
    </row>
    <row r="16" spans="1:18" ht="24" customHeight="1">
      <c r="A16" s="67" t="s">
        <v>83</v>
      </c>
      <c r="B16" s="67" t="s">
        <v>84</v>
      </c>
      <c r="C16" s="67">
        <v>25536.69</v>
      </c>
      <c r="D16" s="67">
        <v>25536.69</v>
      </c>
      <c r="E16" s="67">
        <v>25536.69</v>
      </c>
      <c r="F16" s="68">
        <v>0</v>
      </c>
      <c r="G16" s="68">
        <v>0</v>
      </c>
      <c r="H16" s="68">
        <v>0</v>
      </c>
      <c r="I16" s="68">
        <v>0</v>
      </c>
      <c r="J16" s="68">
        <v>0</v>
      </c>
      <c r="K16" s="68">
        <v>0</v>
      </c>
      <c r="L16" s="68">
        <v>0</v>
      </c>
      <c r="M16" s="68">
        <v>0</v>
      </c>
      <c r="N16" s="68">
        <v>0</v>
      </c>
      <c r="O16" s="68">
        <v>0</v>
      </c>
      <c r="P16" s="68">
        <v>0</v>
      </c>
      <c r="Q16" s="68">
        <v>0</v>
      </c>
      <c r="R16" s="68">
        <v>0</v>
      </c>
    </row>
    <row r="17" spans="1:19" s="76" customFormat="1" ht="24" customHeight="1">
      <c r="A17" s="65" t="s">
        <v>85</v>
      </c>
      <c r="B17" s="65" t="s">
        <v>86</v>
      </c>
      <c r="C17" s="65">
        <f>C18+C19+C20</f>
        <v>1276.84</v>
      </c>
      <c r="D17" s="65">
        <f>D18+D19+D20</f>
        <v>1276.84</v>
      </c>
      <c r="E17" s="65">
        <f>E18+E19+E20</f>
        <v>1276.84</v>
      </c>
      <c r="F17" s="65">
        <v>0</v>
      </c>
      <c r="G17" s="65">
        <v>0</v>
      </c>
      <c r="H17" s="65">
        <v>0</v>
      </c>
      <c r="I17" s="65">
        <v>0</v>
      </c>
      <c r="J17" s="65">
        <v>0</v>
      </c>
      <c r="K17" s="65">
        <v>0</v>
      </c>
      <c r="L17" s="65">
        <v>0</v>
      </c>
      <c r="M17" s="65">
        <v>0</v>
      </c>
      <c r="N17" s="65">
        <v>0</v>
      </c>
      <c r="O17" s="65">
        <v>0</v>
      </c>
      <c r="P17" s="65">
        <v>0</v>
      </c>
      <c r="Q17" s="65">
        <v>0</v>
      </c>
      <c r="R17" s="65">
        <v>0</v>
      </c>
      <c r="S17" s="87"/>
    </row>
    <row r="18" spans="1:18" ht="24" customHeight="1">
      <c r="A18" s="67" t="s">
        <v>87</v>
      </c>
      <c r="B18" s="67" t="s">
        <v>88</v>
      </c>
      <c r="C18" s="67">
        <v>638.42</v>
      </c>
      <c r="D18" s="67">
        <v>638.42</v>
      </c>
      <c r="E18" s="67">
        <v>638.42</v>
      </c>
      <c r="F18" s="68">
        <v>0</v>
      </c>
      <c r="G18" s="68">
        <v>0</v>
      </c>
      <c r="H18" s="68">
        <v>0</v>
      </c>
      <c r="I18" s="68">
        <v>0</v>
      </c>
      <c r="J18" s="68">
        <v>0</v>
      </c>
      <c r="K18" s="68">
        <v>0</v>
      </c>
      <c r="L18" s="68">
        <v>0</v>
      </c>
      <c r="M18" s="68">
        <v>0</v>
      </c>
      <c r="N18" s="68">
        <v>0</v>
      </c>
      <c r="O18" s="68">
        <v>0</v>
      </c>
      <c r="P18" s="68">
        <v>0</v>
      </c>
      <c r="Q18" s="68">
        <v>0</v>
      </c>
      <c r="R18" s="68">
        <v>0</v>
      </c>
    </row>
    <row r="19" spans="1:18" ht="24" customHeight="1">
      <c r="A19" s="67" t="s">
        <v>89</v>
      </c>
      <c r="B19" s="67" t="s">
        <v>90</v>
      </c>
      <c r="C19" s="67">
        <v>255.37</v>
      </c>
      <c r="D19" s="67">
        <v>255.37</v>
      </c>
      <c r="E19" s="67">
        <v>255.37</v>
      </c>
      <c r="F19" s="68">
        <v>0</v>
      </c>
      <c r="G19" s="68">
        <v>0</v>
      </c>
      <c r="H19" s="68">
        <v>0</v>
      </c>
      <c r="I19" s="68">
        <v>0</v>
      </c>
      <c r="J19" s="68">
        <v>0</v>
      </c>
      <c r="K19" s="68">
        <v>0</v>
      </c>
      <c r="L19" s="68">
        <v>0</v>
      </c>
      <c r="M19" s="68">
        <v>0</v>
      </c>
      <c r="N19" s="68">
        <v>0</v>
      </c>
      <c r="O19" s="68">
        <v>0</v>
      </c>
      <c r="P19" s="68">
        <v>0</v>
      </c>
      <c r="Q19" s="68">
        <v>0</v>
      </c>
      <c r="R19" s="68">
        <v>0</v>
      </c>
    </row>
    <row r="20" spans="1:18" ht="24" customHeight="1">
      <c r="A20" s="67" t="s">
        <v>91</v>
      </c>
      <c r="B20" s="67" t="s">
        <v>92</v>
      </c>
      <c r="C20" s="67">
        <v>383.05</v>
      </c>
      <c r="D20" s="67">
        <v>383.05</v>
      </c>
      <c r="E20" s="67">
        <v>383.05</v>
      </c>
      <c r="F20" s="68">
        <v>0</v>
      </c>
      <c r="G20" s="68">
        <v>0</v>
      </c>
      <c r="H20" s="68">
        <v>0</v>
      </c>
      <c r="I20" s="68">
        <v>0</v>
      </c>
      <c r="J20" s="68">
        <v>0</v>
      </c>
      <c r="K20" s="68">
        <v>0</v>
      </c>
      <c r="L20" s="68">
        <v>0</v>
      </c>
      <c r="M20" s="68">
        <v>0</v>
      </c>
      <c r="N20" s="68">
        <v>0</v>
      </c>
      <c r="O20" s="68">
        <v>0</v>
      </c>
      <c r="P20" s="68">
        <v>0</v>
      </c>
      <c r="Q20" s="68">
        <v>0</v>
      </c>
      <c r="R20" s="68">
        <v>0</v>
      </c>
    </row>
    <row r="21" spans="1:19" s="76" customFormat="1" ht="24" customHeight="1">
      <c r="A21" s="63" t="s">
        <v>93</v>
      </c>
      <c r="B21" s="63" t="s">
        <v>94</v>
      </c>
      <c r="C21" s="63">
        <f>C22+C23</f>
        <v>10914.67</v>
      </c>
      <c r="D21" s="63">
        <f>D22+D23</f>
        <v>10914.67</v>
      </c>
      <c r="E21" s="63">
        <f>E22+E23</f>
        <v>10914.67</v>
      </c>
      <c r="F21" s="83">
        <v>0</v>
      </c>
      <c r="G21" s="83">
        <v>0</v>
      </c>
      <c r="H21" s="83">
        <v>0</v>
      </c>
      <c r="I21" s="83">
        <v>0</v>
      </c>
      <c r="J21" s="83">
        <v>0</v>
      </c>
      <c r="K21" s="83">
        <v>0</v>
      </c>
      <c r="L21" s="83">
        <v>0</v>
      </c>
      <c r="M21" s="83">
        <v>0</v>
      </c>
      <c r="N21" s="83">
        <v>0</v>
      </c>
      <c r="O21" s="83">
        <v>0</v>
      </c>
      <c r="P21" s="83">
        <v>0</v>
      </c>
      <c r="Q21" s="83">
        <v>0</v>
      </c>
      <c r="R21" s="83">
        <v>0</v>
      </c>
      <c r="S21" s="87"/>
    </row>
    <row r="22" spans="1:19" s="76" customFormat="1" ht="24" customHeight="1">
      <c r="A22" s="65" t="s">
        <v>95</v>
      </c>
      <c r="B22" s="65" t="s">
        <v>96</v>
      </c>
      <c r="C22" s="65">
        <v>10214.67</v>
      </c>
      <c r="D22" s="65">
        <v>10214.67</v>
      </c>
      <c r="E22" s="65">
        <v>10214.67</v>
      </c>
      <c r="F22" s="84">
        <v>0</v>
      </c>
      <c r="G22" s="84">
        <v>0</v>
      </c>
      <c r="H22" s="84">
        <v>0</v>
      </c>
      <c r="I22" s="84">
        <v>0</v>
      </c>
      <c r="J22" s="84">
        <v>0</v>
      </c>
      <c r="K22" s="84">
        <v>0</v>
      </c>
      <c r="L22" s="84">
        <v>0</v>
      </c>
      <c r="M22" s="84">
        <v>0</v>
      </c>
      <c r="N22" s="84">
        <v>0</v>
      </c>
      <c r="O22" s="84">
        <v>0</v>
      </c>
      <c r="P22" s="84">
        <v>0</v>
      </c>
      <c r="Q22" s="84">
        <v>0</v>
      </c>
      <c r="R22" s="84">
        <v>0</v>
      </c>
      <c r="S22" s="87"/>
    </row>
    <row r="23" spans="1:18" ht="24" customHeight="1">
      <c r="A23" s="67" t="s">
        <v>97</v>
      </c>
      <c r="B23" s="67" t="s">
        <v>98</v>
      </c>
      <c r="C23" s="67">
        <v>700</v>
      </c>
      <c r="D23" s="67">
        <v>700</v>
      </c>
      <c r="E23" s="67">
        <v>700</v>
      </c>
      <c r="F23" s="68">
        <v>0</v>
      </c>
      <c r="G23" s="68">
        <v>0</v>
      </c>
      <c r="H23" s="68">
        <v>0</v>
      </c>
      <c r="I23" s="68">
        <v>0</v>
      </c>
      <c r="J23" s="68">
        <v>0</v>
      </c>
      <c r="K23" s="68">
        <v>0</v>
      </c>
      <c r="L23" s="68">
        <v>0</v>
      </c>
      <c r="M23" s="68">
        <v>0</v>
      </c>
      <c r="N23" s="68">
        <v>0</v>
      </c>
      <c r="O23" s="68">
        <v>0</v>
      </c>
      <c r="P23" s="68">
        <v>0</v>
      </c>
      <c r="Q23" s="68">
        <v>0</v>
      </c>
      <c r="R23" s="68">
        <v>0</v>
      </c>
    </row>
    <row r="24" spans="1:18" ht="24" customHeight="1">
      <c r="A24" s="67" t="s">
        <v>99</v>
      </c>
      <c r="B24" s="67" t="s">
        <v>100</v>
      </c>
      <c r="C24" s="69">
        <f>C25</f>
        <v>25407.09</v>
      </c>
      <c r="D24" s="69">
        <f>D25</f>
        <v>25407.09</v>
      </c>
      <c r="E24" s="69">
        <f>E25</f>
        <v>25407.09</v>
      </c>
      <c r="F24" s="68">
        <v>0</v>
      </c>
      <c r="G24" s="68">
        <v>0</v>
      </c>
      <c r="H24" s="68">
        <v>0</v>
      </c>
      <c r="I24" s="68">
        <v>0</v>
      </c>
      <c r="J24" s="68">
        <v>0</v>
      </c>
      <c r="K24" s="68">
        <v>0</v>
      </c>
      <c r="L24" s="68">
        <v>0</v>
      </c>
      <c r="M24" s="68">
        <v>0</v>
      </c>
      <c r="N24" s="68">
        <v>0</v>
      </c>
      <c r="O24" s="68">
        <v>0</v>
      </c>
      <c r="P24" s="68">
        <v>0</v>
      </c>
      <c r="Q24" s="68">
        <v>0</v>
      </c>
      <c r="R24" s="68">
        <v>0</v>
      </c>
    </row>
    <row r="25" spans="1:19" s="76" customFormat="1" ht="24" customHeight="1">
      <c r="A25" s="63" t="s">
        <v>101</v>
      </c>
      <c r="B25" s="63" t="s">
        <v>102</v>
      </c>
      <c r="C25" s="63">
        <f>C26+C27</f>
        <v>25407.09</v>
      </c>
      <c r="D25" s="63">
        <f>D26+D27</f>
        <v>25407.09</v>
      </c>
      <c r="E25" s="63">
        <f>E26+E27</f>
        <v>25407.09</v>
      </c>
      <c r="F25" s="83">
        <v>0</v>
      </c>
      <c r="G25" s="83">
        <v>0</v>
      </c>
      <c r="H25" s="83">
        <v>0</v>
      </c>
      <c r="I25" s="83">
        <v>0</v>
      </c>
      <c r="J25" s="83">
        <v>0</v>
      </c>
      <c r="K25" s="83">
        <v>0</v>
      </c>
      <c r="L25" s="83">
        <v>0</v>
      </c>
      <c r="M25" s="83">
        <v>0</v>
      </c>
      <c r="N25" s="83">
        <v>0</v>
      </c>
      <c r="O25" s="83">
        <v>0</v>
      </c>
      <c r="P25" s="83">
        <v>0</v>
      </c>
      <c r="Q25" s="83">
        <v>0</v>
      </c>
      <c r="R25" s="83">
        <v>0</v>
      </c>
      <c r="S25" s="87"/>
    </row>
    <row r="26" spans="1:19" s="76" customFormat="1" ht="24" customHeight="1">
      <c r="A26" s="65" t="s">
        <v>103</v>
      </c>
      <c r="B26" s="65" t="s">
        <v>104</v>
      </c>
      <c r="C26" s="65">
        <v>16539.09</v>
      </c>
      <c r="D26" s="65">
        <v>16539.09</v>
      </c>
      <c r="E26" s="65">
        <v>16539.09</v>
      </c>
      <c r="F26" s="84">
        <v>0</v>
      </c>
      <c r="G26" s="84">
        <v>0</v>
      </c>
      <c r="H26" s="84">
        <v>0</v>
      </c>
      <c r="I26" s="84">
        <v>0</v>
      </c>
      <c r="J26" s="84">
        <v>0</v>
      </c>
      <c r="K26" s="84">
        <v>0</v>
      </c>
      <c r="L26" s="84">
        <v>0</v>
      </c>
      <c r="M26" s="84">
        <v>0</v>
      </c>
      <c r="N26" s="84">
        <v>0</v>
      </c>
      <c r="O26" s="84">
        <v>0</v>
      </c>
      <c r="P26" s="84">
        <v>0</v>
      </c>
      <c r="Q26" s="84">
        <v>0</v>
      </c>
      <c r="R26" s="84">
        <v>0</v>
      </c>
      <c r="S26" s="87"/>
    </row>
    <row r="27" spans="1:18" ht="24" customHeight="1">
      <c r="A27" s="67" t="s">
        <v>105</v>
      </c>
      <c r="B27" s="67" t="s">
        <v>106</v>
      </c>
      <c r="C27" s="67">
        <v>8868</v>
      </c>
      <c r="D27" s="67">
        <v>8868</v>
      </c>
      <c r="E27" s="67">
        <v>8868</v>
      </c>
      <c r="F27" s="68">
        <v>0</v>
      </c>
      <c r="G27" s="68">
        <v>0</v>
      </c>
      <c r="H27" s="68">
        <v>0</v>
      </c>
      <c r="I27" s="68">
        <v>0</v>
      </c>
      <c r="J27" s="68">
        <v>0</v>
      </c>
      <c r="K27" s="68">
        <v>0</v>
      </c>
      <c r="L27" s="68">
        <v>0</v>
      </c>
      <c r="M27" s="68">
        <v>0</v>
      </c>
      <c r="N27" s="68">
        <v>0</v>
      </c>
      <c r="O27" s="68">
        <v>0</v>
      </c>
      <c r="P27" s="68">
        <v>0</v>
      </c>
      <c r="Q27" s="68">
        <v>0</v>
      </c>
      <c r="R27" s="68">
        <v>0</v>
      </c>
    </row>
    <row r="28" spans="1:18" ht="24" customHeight="1">
      <c r="A28" s="67" t="s">
        <v>107</v>
      </c>
      <c r="B28" s="67" t="s">
        <v>108</v>
      </c>
      <c r="C28" s="67">
        <v>8868</v>
      </c>
      <c r="D28" s="67">
        <v>8868</v>
      </c>
      <c r="E28" s="67">
        <v>8868</v>
      </c>
      <c r="F28" s="68">
        <v>0</v>
      </c>
      <c r="G28" s="68">
        <v>0</v>
      </c>
      <c r="H28" s="68">
        <v>0</v>
      </c>
      <c r="I28" s="68">
        <v>0</v>
      </c>
      <c r="J28" s="68">
        <v>0</v>
      </c>
      <c r="K28" s="68">
        <v>0</v>
      </c>
      <c r="L28" s="68">
        <v>0</v>
      </c>
      <c r="M28" s="68">
        <v>0</v>
      </c>
      <c r="N28" s="68">
        <v>0</v>
      </c>
      <c r="O28" s="68">
        <v>0</v>
      </c>
      <c r="P28" s="68">
        <v>0</v>
      </c>
      <c r="Q28" s="68">
        <v>0</v>
      </c>
      <c r="R28" s="68">
        <v>0</v>
      </c>
    </row>
    <row r="29" spans="1:18" ht="24" customHeight="1">
      <c r="A29" s="85"/>
      <c r="B29" s="85"/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</row>
    <row r="30" spans="1:18" ht="24" customHeight="1">
      <c r="A30" s="85"/>
      <c r="B30" s="85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</row>
    <row r="31" spans="1:18" ht="24" customHeight="1">
      <c r="A31" s="85"/>
      <c r="B31" s="85"/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</row>
    <row r="32" spans="1:18" ht="24" customHeight="1">
      <c r="A32" s="85"/>
      <c r="B32" s="85"/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</row>
    <row r="33" spans="1:18" ht="24" customHeight="1">
      <c r="A33" s="85"/>
      <c r="B33" s="85"/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</row>
    <row r="34" spans="1:18" ht="24" customHeight="1">
      <c r="A34" s="85"/>
      <c r="B34" s="85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</row>
    <row r="35" spans="1:18" ht="24" customHeight="1">
      <c r="A35" s="85"/>
      <c r="B35" s="85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</row>
    <row r="36" spans="1:18" ht="24" customHeight="1">
      <c r="A36" s="85"/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</row>
    <row r="37" spans="1:18" ht="24" customHeight="1">
      <c r="A37" s="85"/>
      <c r="B37" s="85"/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</row>
    <row r="38" spans="1:18" ht="24" customHeight="1">
      <c r="A38" s="85"/>
      <c r="B38" s="85"/>
      <c r="C38" s="85"/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</row>
    <row r="39" spans="1:18" ht="24" customHeight="1">
      <c r="A39" s="85"/>
      <c r="B39" s="85"/>
      <c r="C39" s="85"/>
      <c r="D39" s="85"/>
      <c r="E39" s="85"/>
      <c r="F39" s="85"/>
      <c r="G39" s="85"/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</row>
    <row r="40" spans="1:18" ht="24" customHeight="1">
      <c r="A40" s="85"/>
      <c r="B40" s="85"/>
      <c r="C40" s="85"/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</row>
    <row r="41" spans="1:18" ht="24" customHeight="1">
      <c r="A41" s="85"/>
      <c r="B41" s="85"/>
      <c r="C41" s="85"/>
      <c r="D41" s="85"/>
      <c r="E41" s="85"/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</row>
    <row r="42" spans="1:18" ht="24" customHeight="1">
      <c r="A42" s="85"/>
      <c r="B42" s="85"/>
      <c r="C42" s="85"/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</row>
    <row r="43" spans="1:18" ht="24" customHeight="1">
      <c r="A43" s="85"/>
      <c r="B43" s="85"/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</row>
    <row r="44" spans="1:18" ht="24" customHeight="1">
      <c r="A44" s="85"/>
      <c r="B44" s="85"/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</row>
    <row r="45" spans="1:18" ht="24" customHeight="1">
      <c r="A45" s="85"/>
      <c r="B45" s="85"/>
      <c r="C45" s="85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</row>
    <row r="46" spans="1:18" ht="24" customHeight="1">
      <c r="A46" s="85"/>
      <c r="B46" s="85"/>
      <c r="C46" s="85"/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</row>
    <row r="47" spans="1:18" ht="24" customHeight="1">
      <c r="A47" s="85"/>
      <c r="B47" s="85"/>
      <c r="C47" s="85"/>
      <c r="D47" s="85"/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</row>
    <row r="48" spans="1:18" ht="24" customHeight="1">
      <c r="A48" s="85"/>
      <c r="B48" s="85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</row>
    <row r="49" spans="1:18" ht="24" customHeight="1">
      <c r="A49" s="85"/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</row>
    <row r="50" spans="1:18" ht="24" customHeight="1">
      <c r="A50" s="85"/>
      <c r="B50" s="85"/>
      <c r="C50" s="85"/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</row>
    <row r="51" spans="1:18" ht="24" customHeight="1">
      <c r="A51" s="85"/>
      <c r="B51" s="85"/>
      <c r="C51" s="85"/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</row>
    <row r="52" spans="1:18" ht="24" customHeight="1">
      <c r="A52" s="85"/>
      <c r="B52" s="85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</row>
    <row r="53" spans="1:18" ht="24" customHeight="1">
      <c r="A53" s="85"/>
      <c r="B53" s="85"/>
      <c r="C53" s="85"/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</row>
    <row r="54" spans="1:18" ht="24" customHeight="1">
      <c r="A54" s="85"/>
      <c r="B54" s="85"/>
      <c r="C54" s="85"/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</row>
    <row r="55" spans="1:18" ht="24" customHeight="1">
      <c r="A55" s="85"/>
      <c r="B55" s="85"/>
      <c r="C55" s="85"/>
      <c r="D55" s="85"/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</row>
    <row r="56" spans="1:18" ht="24" customHeight="1">
      <c r="A56" s="85"/>
      <c r="B56" s="85"/>
      <c r="C56" s="85"/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</row>
  </sheetData>
  <sheetProtection/>
  <mergeCells count="14">
    <mergeCell ref="A1:R1"/>
    <mergeCell ref="A2:R2"/>
    <mergeCell ref="A3:B3"/>
    <mergeCell ref="D3:F3"/>
    <mergeCell ref="G3:H3"/>
    <mergeCell ref="N3:P3"/>
    <mergeCell ref="C3:C4"/>
    <mergeCell ref="I3:I4"/>
    <mergeCell ref="J3:J4"/>
    <mergeCell ref="K3:K4"/>
    <mergeCell ref="L3:L4"/>
    <mergeCell ref="M3:M4"/>
    <mergeCell ref="Q3:Q4"/>
    <mergeCell ref="R3:R4"/>
  </mergeCells>
  <printOptions/>
  <pageMargins left="0.75" right="0.75" top="1" bottom="1" header="0.5" footer="0.5"/>
  <pageSetup horizontalDpi="300" verticalDpi="300" orientation="landscape"/>
</worksheet>
</file>

<file path=xl/worksheets/sheet9.xml><?xml version="1.0" encoding="utf-8"?>
<worksheet xmlns="http://schemas.openxmlformats.org/spreadsheetml/2006/main" xmlns:r="http://schemas.openxmlformats.org/officeDocument/2006/relationships">
  <dimension ref="A1:P28"/>
  <sheetViews>
    <sheetView workbookViewId="0" topLeftCell="A1">
      <selection activeCell="M14" sqref="M14"/>
    </sheetView>
  </sheetViews>
  <sheetFormatPr defaultColWidth="9.140625" defaultRowHeight="12.75" customHeight="1"/>
  <cols>
    <col min="1" max="1" width="6.8515625" style="48" customWidth="1"/>
    <col min="2" max="2" width="26.7109375" style="48" customWidth="1"/>
    <col min="3" max="3" width="12.00390625" style="48" customWidth="1"/>
    <col min="4" max="4" width="9.7109375" style="48" customWidth="1"/>
    <col min="5" max="5" width="12.28125" style="48" customWidth="1"/>
    <col min="6" max="7" width="9.7109375" style="48" customWidth="1"/>
    <col min="8" max="8" width="10.7109375" style="48" customWidth="1"/>
    <col min="9" max="9" width="9.8515625" style="48" customWidth="1"/>
    <col min="10" max="11" width="9.7109375" style="48" customWidth="1"/>
    <col min="12" max="12" width="9.140625" style="48" customWidth="1"/>
  </cols>
  <sheetData>
    <row r="1" spans="1:11" s="48" customFormat="1" ht="27" customHeight="1">
      <c r="A1" s="52" t="s">
        <v>272</v>
      </c>
      <c r="B1" s="53"/>
      <c r="C1" s="53"/>
      <c r="D1" s="53"/>
      <c r="E1" s="53"/>
      <c r="F1" s="53"/>
      <c r="G1" s="53"/>
      <c r="H1" s="53"/>
      <c r="I1" s="53"/>
      <c r="J1" s="53"/>
      <c r="K1" s="53"/>
    </row>
    <row r="2" spans="1:11" s="49" customFormat="1" ht="18" customHeight="1">
      <c r="A2" s="54" t="s">
        <v>1</v>
      </c>
      <c r="B2" s="48"/>
      <c r="C2" s="48"/>
      <c r="D2" s="48"/>
      <c r="E2" s="55"/>
      <c r="F2" s="55"/>
      <c r="G2" s="55"/>
      <c r="H2" s="55"/>
      <c r="I2" s="55"/>
      <c r="J2" s="55"/>
      <c r="K2" s="70" t="s">
        <v>2</v>
      </c>
    </row>
    <row r="3" spans="1:11" s="48" customFormat="1" ht="15" customHeight="1">
      <c r="A3" s="56" t="s">
        <v>50</v>
      </c>
      <c r="B3" s="56"/>
      <c r="C3" s="56" t="s">
        <v>64</v>
      </c>
      <c r="D3" s="57" t="s">
        <v>257</v>
      </c>
      <c r="E3" s="57" t="s">
        <v>273</v>
      </c>
      <c r="F3" s="57" t="s">
        <v>274</v>
      </c>
      <c r="G3" s="56" t="s">
        <v>275</v>
      </c>
      <c r="H3" s="56" t="s">
        <v>276</v>
      </c>
      <c r="I3" s="56" t="s">
        <v>277</v>
      </c>
      <c r="J3" s="56" t="s">
        <v>278</v>
      </c>
      <c r="K3" s="56" t="s">
        <v>279</v>
      </c>
    </row>
    <row r="4" spans="1:11" s="48" customFormat="1" ht="30" customHeight="1">
      <c r="A4" s="56" t="s">
        <v>118</v>
      </c>
      <c r="B4" s="56" t="s">
        <v>280</v>
      </c>
      <c r="C4" s="56"/>
      <c r="D4" s="57"/>
      <c r="E4" s="57"/>
      <c r="F4" s="57"/>
      <c r="G4" s="57"/>
      <c r="H4" s="57"/>
      <c r="I4" s="56"/>
      <c r="J4" s="56"/>
      <c r="K4" s="56"/>
    </row>
    <row r="5" spans="1:11" s="50" customFormat="1" ht="24" customHeight="1">
      <c r="A5" s="58"/>
      <c r="B5" s="58"/>
      <c r="C5" s="58">
        <v>1</v>
      </c>
      <c r="D5" s="58">
        <v>2</v>
      </c>
      <c r="E5" s="58">
        <v>3</v>
      </c>
      <c r="F5" s="58">
        <v>4</v>
      </c>
      <c r="G5" s="58">
        <v>5</v>
      </c>
      <c r="H5" s="58">
        <v>6</v>
      </c>
      <c r="I5" s="58">
        <v>7</v>
      </c>
      <c r="J5" s="58">
        <v>8</v>
      </c>
      <c r="K5" s="58">
        <v>9</v>
      </c>
    </row>
    <row r="6" spans="1:11" s="48" customFormat="1" ht="24" customHeight="1">
      <c r="A6" s="59"/>
      <c r="B6" s="60" t="s">
        <v>64</v>
      </c>
      <c r="C6" s="61">
        <f>D6+E6+F6+G6+H6+I6+J6+K6</f>
        <v>1034014.68</v>
      </c>
      <c r="D6" s="61">
        <v>0</v>
      </c>
      <c r="E6" s="61">
        <f>E7++E14+E21+E25</f>
        <v>1034014.68</v>
      </c>
      <c r="F6" s="62">
        <v>0</v>
      </c>
      <c r="G6" s="62">
        <v>0</v>
      </c>
      <c r="H6" s="62">
        <v>0</v>
      </c>
      <c r="I6" s="62">
        <v>0</v>
      </c>
      <c r="J6" s="62">
        <v>0</v>
      </c>
      <c r="K6" s="62">
        <v>0</v>
      </c>
    </row>
    <row r="7" spans="1:12" s="51" customFormat="1" ht="24" customHeight="1">
      <c r="A7" s="63" t="s">
        <v>65</v>
      </c>
      <c r="B7" s="63" t="s">
        <v>66</v>
      </c>
      <c r="C7" s="63">
        <f>C8+C10</f>
        <v>970879.39</v>
      </c>
      <c r="D7" s="64">
        <v>0</v>
      </c>
      <c r="E7" s="63">
        <f>E8+E10</f>
        <v>970879.39</v>
      </c>
      <c r="F7" s="64">
        <v>0</v>
      </c>
      <c r="G7" s="64">
        <v>0</v>
      </c>
      <c r="H7" s="64">
        <v>0</v>
      </c>
      <c r="I7" s="64">
        <v>0</v>
      </c>
      <c r="J7" s="64">
        <v>0</v>
      </c>
      <c r="K7" s="64">
        <v>0</v>
      </c>
      <c r="L7" s="71"/>
    </row>
    <row r="8" spans="1:12" s="51" customFormat="1" ht="24" customHeight="1">
      <c r="A8" s="65" t="s">
        <v>67</v>
      </c>
      <c r="B8" s="65" t="s">
        <v>68</v>
      </c>
      <c r="C8" s="65">
        <v>30000</v>
      </c>
      <c r="D8" s="66">
        <v>0</v>
      </c>
      <c r="E8" s="65">
        <v>30000</v>
      </c>
      <c r="F8" s="66">
        <v>0</v>
      </c>
      <c r="G8" s="66">
        <v>0</v>
      </c>
      <c r="H8" s="66">
        <v>0</v>
      </c>
      <c r="I8" s="66">
        <v>0</v>
      </c>
      <c r="J8" s="66">
        <v>0</v>
      </c>
      <c r="K8" s="66">
        <v>0</v>
      </c>
      <c r="L8" s="71"/>
    </row>
    <row r="9" spans="1:12" s="51" customFormat="1" ht="24" customHeight="1">
      <c r="A9" s="67" t="s">
        <v>69</v>
      </c>
      <c r="B9" s="67" t="s">
        <v>70</v>
      </c>
      <c r="C9" s="67">
        <v>30000</v>
      </c>
      <c r="D9" s="68">
        <v>0</v>
      </c>
      <c r="E9" s="67">
        <v>30000</v>
      </c>
      <c r="F9" s="68">
        <v>0</v>
      </c>
      <c r="G9" s="68">
        <v>0</v>
      </c>
      <c r="H9" s="68">
        <v>0</v>
      </c>
      <c r="I9" s="68">
        <v>0</v>
      </c>
      <c r="J9" s="68">
        <v>0</v>
      </c>
      <c r="K9" s="68">
        <v>0</v>
      </c>
      <c r="L9" s="71"/>
    </row>
    <row r="10" spans="1:12" s="51" customFormat="1" ht="24" customHeight="1">
      <c r="A10" s="65" t="s">
        <v>71</v>
      </c>
      <c r="B10" s="65" t="s">
        <v>72</v>
      </c>
      <c r="C10" s="65">
        <f>SUM(C11:C13)</f>
        <v>940879.39</v>
      </c>
      <c r="D10" s="66">
        <v>0</v>
      </c>
      <c r="E10" s="65">
        <f>SUM(E11:E13)</f>
        <v>940879.39</v>
      </c>
      <c r="F10" s="66">
        <v>0</v>
      </c>
      <c r="G10" s="66">
        <v>0</v>
      </c>
      <c r="H10" s="66">
        <v>0</v>
      </c>
      <c r="I10" s="66">
        <v>0</v>
      </c>
      <c r="J10" s="66">
        <v>0</v>
      </c>
      <c r="K10" s="66">
        <v>0</v>
      </c>
      <c r="L10" s="71"/>
    </row>
    <row r="11" spans="1:12" s="51" customFormat="1" ht="24" customHeight="1">
      <c r="A11" s="67" t="s">
        <v>73</v>
      </c>
      <c r="B11" s="67" t="s">
        <v>74</v>
      </c>
      <c r="C11" s="67">
        <v>173679.39</v>
      </c>
      <c r="D11" s="68">
        <v>0</v>
      </c>
      <c r="E11" s="67">
        <v>173679.39</v>
      </c>
      <c r="F11" s="68">
        <v>0</v>
      </c>
      <c r="G11" s="68">
        <v>0</v>
      </c>
      <c r="H11" s="68">
        <v>0</v>
      </c>
      <c r="I11" s="68">
        <v>0</v>
      </c>
      <c r="J11" s="68">
        <v>0</v>
      </c>
      <c r="K11" s="68">
        <v>0</v>
      </c>
      <c r="L11" s="71"/>
    </row>
    <row r="12" spans="1:12" s="51" customFormat="1" ht="24" customHeight="1">
      <c r="A12" s="67" t="s">
        <v>75</v>
      </c>
      <c r="B12" s="67" t="s">
        <v>76</v>
      </c>
      <c r="C12" s="67">
        <v>580000</v>
      </c>
      <c r="D12" s="68">
        <v>0</v>
      </c>
      <c r="E12" s="67">
        <v>580000</v>
      </c>
      <c r="F12" s="68">
        <v>0</v>
      </c>
      <c r="G12" s="68">
        <v>0</v>
      </c>
      <c r="H12" s="68">
        <v>0</v>
      </c>
      <c r="I12" s="68">
        <v>0</v>
      </c>
      <c r="J12" s="68">
        <v>0</v>
      </c>
      <c r="K12" s="68">
        <v>0</v>
      </c>
      <c r="L12" s="71"/>
    </row>
    <row r="13" spans="1:12" s="51" customFormat="1" ht="24" customHeight="1">
      <c r="A13" s="67" t="s">
        <v>77</v>
      </c>
      <c r="B13" s="67" t="s">
        <v>78</v>
      </c>
      <c r="C13" s="67">
        <v>187200</v>
      </c>
      <c r="D13" s="68">
        <v>0</v>
      </c>
      <c r="E13" s="67">
        <v>187200</v>
      </c>
      <c r="F13" s="68">
        <v>0</v>
      </c>
      <c r="G13" s="68">
        <v>0</v>
      </c>
      <c r="H13" s="68">
        <v>0</v>
      </c>
      <c r="I13" s="68">
        <v>0</v>
      </c>
      <c r="J13" s="68">
        <v>0</v>
      </c>
      <c r="K13" s="68">
        <v>0</v>
      </c>
      <c r="L13" s="71"/>
    </row>
    <row r="14" spans="1:12" s="51" customFormat="1" ht="24" customHeight="1">
      <c r="A14" s="63" t="s">
        <v>79</v>
      </c>
      <c r="B14" s="63" t="s">
        <v>80</v>
      </c>
      <c r="C14" s="63">
        <f>C15+C17</f>
        <v>26813.53</v>
      </c>
      <c r="D14" s="64">
        <v>0</v>
      </c>
      <c r="E14" s="63">
        <f>E15+E17</f>
        <v>26813.53</v>
      </c>
      <c r="F14" s="64">
        <v>0</v>
      </c>
      <c r="G14" s="64">
        <v>0</v>
      </c>
      <c r="H14" s="64">
        <v>0</v>
      </c>
      <c r="I14" s="64">
        <v>0</v>
      </c>
      <c r="J14" s="64">
        <v>0</v>
      </c>
      <c r="K14" s="64">
        <v>0</v>
      </c>
      <c r="L14" s="71"/>
    </row>
    <row r="15" spans="1:12" s="51" customFormat="1" ht="24" customHeight="1">
      <c r="A15" s="65" t="s">
        <v>81</v>
      </c>
      <c r="B15" s="65" t="s">
        <v>82</v>
      </c>
      <c r="C15" s="65">
        <v>25536.69</v>
      </c>
      <c r="D15" s="66">
        <v>0</v>
      </c>
      <c r="E15" s="65">
        <v>25536.69</v>
      </c>
      <c r="F15" s="66">
        <v>0</v>
      </c>
      <c r="G15" s="66">
        <v>0</v>
      </c>
      <c r="H15" s="66">
        <v>0</v>
      </c>
      <c r="I15" s="66">
        <v>0</v>
      </c>
      <c r="J15" s="66">
        <v>0</v>
      </c>
      <c r="K15" s="66">
        <v>0</v>
      </c>
      <c r="L15" s="71"/>
    </row>
    <row r="16" spans="1:12" s="51" customFormat="1" ht="24" customHeight="1">
      <c r="A16" s="67" t="s">
        <v>83</v>
      </c>
      <c r="B16" s="67" t="s">
        <v>84</v>
      </c>
      <c r="C16" s="67">
        <v>25536.69</v>
      </c>
      <c r="D16" s="68">
        <v>0</v>
      </c>
      <c r="E16" s="67">
        <v>25536.69</v>
      </c>
      <c r="F16" s="68">
        <v>0</v>
      </c>
      <c r="G16" s="68">
        <v>0</v>
      </c>
      <c r="H16" s="68">
        <v>0</v>
      </c>
      <c r="I16" s="68">
        <v>0</v>
      </c>
      <c r="J16" s="68">
        <v>0</v>
      </c>
      <c r="K16" s="68">
        <v>0</v>
      </c>
      <c r="L16" s="71"/>
    </row>
    <row r="17" spans="1:12" s="51" customFormat="1" ht="24" customHeight="1">
      <c r="A17" s="65" t="s">
        <v>85</v>
      </c>
      <c r="B17" s="65" t="s">
        <v>86</v>
      </c>
      <c r="C17" s="65">
        <f>C18+C19+C20</f>
        <v>1276.84</v>
      </c>
      <c r="D17" s="66">
        <v>0</v>
      </c>
      <c r="E17" s="65">
        <f>E18+E19+E20</f>
        <v>1276.84</v>
      </c>
      <c r="F17" s="66">
        <v>0</v>
      </c>
      <c r="G17" s="66">
        <v>0</v>
      </c>
      <c r="H17" s="66">
        <v>0</v>
      </c>
      <c r="I17" s="66">
        <v>0</v>
      </c>
      <c r="J17" s="66">
        <v>0</v>
      </c>
      <c r="K17" s="66">
        <v>0</v>
      </c>
      <c r="L17" s="71"/>
    </row>
    <row r="18" spans="1:12" s="51" customFormat="1" ht="24" customHeight="1">
      <c r="A18" s="67" t="s">
        <v>87</v>
      </c>
      <c r="B18" s="67" t="s">
        <v>88</v>
      </c>
      <c r="C18" s="67">
        <v>638.42</v>
      </c>
      <c r="D18" s="68">
        <v>0</v>
      </c>
      <c r="E18" s="67">
        <v>638.42</v>
      </c>
      <c r="F18" s="68">
        <v>0</v>
      </c>
      <c r="G18" s="68">
        <v>0</v>
      </c>
      <c r="H18" s="68">
        <v>0</v>
      </c>
      <c r="I18" s="68">
        <v>0</v>
      </c>
      <c r="J18" s="68">
        <v>0</v>
      </c>
      <c r="K18" s="68">
        <v>0</v>
      </c>
      <c r="L18" s="71"/>
    </row>
    <row r="19" spans="1:16" s="51" customFormat="1" ht="24" customHeight="1">
      <c r="A19" s="67" t="s">
        <v>89</v>
      </c>
      <c r="B19" s="67" t="s">
        <v>90</v>
      </c>
      <c r="C19" s="67">
        <v>255.37</v>
      </c>
      <c r="D19" s="68">
        <v>0</v>
      </c>
      <c r="E19" s="67">
        <v>255.37</v>
      </c>
      <c r="F19" s="68">
        <v>0</v>
      </c>
      <c r="G19" s="68">
        <v>0</v>
      </c>
      <c r="H19" s="68">
        <v>0</v>
      </c>
      <c r="I19" s="68">
        <v>0</v>
      </c>
      <c r="J19" s="68">
        <v>0</v>
      </c>
      <c r="K19" s="68">
        <v>0</v>
      </c>
      <c r="L19" s="71"/>
      <c r="P19" s="72"/>
    </row>
    <row r="20" spans="1:12" s="51" customFormat="1" ht="24" customHeight="1">
      <c r="A20" s="67" t="s">
        <v>91</v>
      </c>
      <c r="B20" s="67" t="s">
        <v>92</v>
      </c>
      <c r="C20" s="67">
        <v>383.05</v>
      </c>
      <c r="D20" s="68">
        <v>0</v>
      </c>
      <c r="E20" s="67">
        <v>383.05</v>
      </c>
      <c r="F20" s="68">
        <v>0</v>
      </c>
      <c r="G20" s="68">
        <v>0</v>
      </c>
      <c r="H20" s="68">
        <v>0</v>
      </c>
      <c r="I20" s="68">
        <v>0</v>
      </c>
      <c r="J20" s="68">
        <v>0</v>
      </c>
      <c r="K20" s="68">
        <v>0</v>
      </c>
      <c r="L20" s="71"/>
    </row>
    <row r="21" spans="1:11" ht="24" customHeight="1">
      <c r="A21" s="63" t="s">
        <v>93</v>
      </c>
      <c r="B21" s="63" t="s">
        <v>94</v>
      </c>
      <c r="C21" s="63">
        <f>C22+C23</f>
        <v>10914.67</v>
      </c>
      <c r="D21" s="64">
        <v>0</v>
      </c>
      <c r="E21" s="63">
        <f>E22+E23</f>
        <v>10914.67</v>
      </c>
      <c r="F21" s="64">
        <v>0</v>
      </c>
      <c r="G21" s="64">
        <v>0</v>
      </c>
      <c r="H21" s="64">
        <v>0</v>
      </c>
      <c r="I21" s="64">
        <v>0</v>
      </c>
      <c r="J21" s="64">
        <v>0</v>
      </c>
      <c r="K21" s="64">
        <v>0</v>
      </c>
    </row>
    <row r="22" spans="1:11" ht="24" customHeight="1">
      <c r="A22" s="65" t="s">
        <v>95</v>
      </c>
      <c r="B22" s="65" t="s">
        <v>96</v>
      </c>
      <c r="C22" s="65">
        <v>10214.67</v>
      </c>
      <c r="D22" s="66">
        <v>0</v>
      </c>
      <c r="E22" s="65">
        <v>10214.67</v>
      </c>
      <c r="F22" s="66">
        <v>0</v>
      </c>
      <c r="G22" s="66">
        <v>0</v>
      </c>
      <c r="H22" s="66">
        <v>0</v>
      </c>
      <c r="I22" s="66">
        <v>0</v>
      </c>
      <c r="J22" s="66">
        <v>0</v>
      </c>
      <c r="K22" s="66">
        <v>0</v>
      </c>
    </row>
    <row r="23" spans="1:11" ht="24" customHeight="1">
      <c r="A23" s="67" t="s">
        <v>97</v>
      </c>
      <c r="B23" s="67" t="s">
        <v>98</v>
      </c>
      <c r="C23" s="67">
        <v>700</v>
      </c>
      <c r="D23" s="68">
        <v>0</v>
      </c>
      <c r="E23" s="67">
        <v>700</v>
      </c>
      <c r="F23" s="68">
        <v>0</v>
      </c>
      <c r="G23" s="68">
        <v>0</v>
      </c>
      <c r="H23" s="68">
        <v>0</v>
      </c>
      <c r="I23" s="68">
        <v>0</v>
      </c>
      <c r="J23" s="68">
        <v>0</v>
      </c>
      <c r="K23" s="68">
        <v>0</v>
      </c>
    </row>
    <row r="24" spans="1:11" ht="24" customHeight="1">
      <c r="A24" s="67" t="s">
        <v>99</v>
      </c>
      <c r="B24" s="67" t="s">
        <v>100</v>
      </c>
      <c r="C24" s="69">
        <f>C25</f>
        <v>25407.09</v>
      </c>
      <c r="D24" s="68">
        <v>0</v>
      </c>
      <c r="E24" s="69">
        <f>E25</f>
        <v>25407.09</v>
      </c>
      <c r="F24" s="68">
        <v>0</v>
      </c>
      <c r="G24" s="68">
        <v>0</v>
      </c>
      <c r="H24" s="68">
        <v>0</v>
      </c>
      <c r="I24" s="68">
        <v>0</v>
      </c>
      <c r="J24" s="68">
        <v>0</v>
      </c>
      <c r="K24" s="68">
        <v>0</v>
      </c>
    </row>
    <row r="25" spans="1:11" ht="24" customHeight="1">
      <c r="A25" s="63" t="s">
        <v>101</v>
      </c>
      <c r="B25" s="63" t="s">
        <v>102</v>
      </c>
      <c r="C25" s="63">
        <f>C26+C27</f>
        <v>25407.09</v>
      </c>
      <c r="D25" s="64">
        <v>0</v>
      </c>
      <c r="E25" s="63">
        <f>E26+E27</f>
        <v>25407.09</v>
      </c>
      <c r="F25" s="64">
        <v>0</v>
      </c>
      <c r="G25" s="64">
        <v>0</v>
      </c>
      <c r="H25" s="64">
        <v>0</v>
      </c>
      <c r="I25" s="64">
        <v>0</v>
      </c>
      <c r="J25" s="64">
        <v>0</v>
      </c>
      <c r="K25" s="64">
        <v>0</v>
      </c>
    </row>
    <row r="26" spans="1:11" ht="24" customHeight="1">
      <c r="A26" s="65" t="s">
        <v>103</v>
      </c>
      <c r="B26" s="65" t="s">
        <v>104</v>
      </c>
      <c r="C26" s="65">
        <v>16539.09</v>
      </c>
      <c r="D26" s="66">
        <v>0</v>
      </c>
      <c r="E26" s="65">
        <v>16539.09</v>
      </c>
      <c r="F26" s="66">
        <v>0</v>
      </c>
      <c r="G26" s="66">
        <v>0</v>
      </c>
      <c r="H26" s="66">
        <v>0</v>
      </c>
      <c r="I26" s="66">
        <v>0</v>
      </c>
      <c r="J26" s="66">
        <v>0</v>
      </c>
      <c r="K26" s="66">
        <v>0</v>
      </c>
    </row>
    <row r="27" spans="1:11" ht="24" customHeight="1">
      <c r="A27" s="67" t="s">
        <v>105</v>
      </c>
      <c r="B27" s="67" t="s">
        <v>106</v>
      </c>
      <c r="C27" s="67">
        <v>8868</v>
      </c>
      <c r="D27" s="68">
        <v>0</v>
      </c>
      <c r="E27" s="67">
        <v>8868</v>
      </c>
      <c r="F27" s="68">
        <v>0</v>
      </c>
      <c r="G27" s="68">
        <v>0</v>
      </c>
      <c r="H27" s="68">
        <v>0</v>
      </c>
      <c r="I27" s="68">
        <v>0</v>
      </c>
      <c r="J27" s="68">
        <v>0</v>
      </c>
      <c r="K27" s="68">
        <v>0</v>
      </c>
    </row>
    <row r="28" spans="1:11" ht="24" customHeight="1">
      <c r="A28" s="67" t="s">
        <v>107</v>
      </c>
      <c r="B28" s="67" t="s">
        <v>108</v>
      </c>
      <c r="C28" s="67">
        <v>8868</v>
      </c>
      <c r="D28" s="68">
        <v>0</v>
      </c>
      <c r="E28" s="67">
        <v>8868</v>
      </c>
      <c r="F28" s="68">
        <v>0</v>
      </c>
      <c r="G28" s="68">
        <v>0</v>
      </c>
      <c r="H28" s="68">
        <v>0</v>
      </c>
      <c r="I28" s="68">
        <v>0</v>
      </c>
      <c r="J28" s="68">
        <v>0</v>
      </c>
      <c r="K28" s="68">
        <v>0</v>
      </c>
    </row>
  </sheetData>
  <sheetProtection/>
  <mergeCells count="12">
    <mergeCell ref="A1:K1"/>
    <mergeCell ref="A2:D2"/>
    <mergeCell ref="A3:B3"/>
    <mergeCell ref="C3:C4"/>
    <mergeCell ref="D3:D4"/>
    <mergeCell ref="E3:E4"/>
    <mergeCell ref="F3:F4"/>
    <mergeCell ref="G3:G4"/>
    <mergeCell ref="H3:H4"/>
    <mergeCell ref="I3:I4"/>
    <mergeCell ref="J3:J4"/>
    <mergeCell ref="K3:K4"/>
  </mergeCells>
  <printOptions horizontalCentered="1"/>
  <pageMargins left="0.5506944444444445" right="0.5506944444444445" top="0.9840277777777777" bottom="0.7875" header="0.5111111111111111" footer="0.3145833333333333"/>
  <pageSetup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大武口区石炭井办事处</dc:creator>
  <cp:keywords/>
  <dc:description/>
  <cp:lastModifiedBy>大武口区科协收文员</cp:lastModifiedBy>
  <dcterms:created xsi:type="dcterms:W3CDTF">2019-01-07T02:49:44Z</dcterms:created>
  <dcterms:modified xsi:type="dcterms:W3CDTF">2021-06-24T01:30:01Z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2052-11.1.0.10577</vt:lpwstr>
  </property>
  <property fmtid="{D5CDD505-2E9C-101B-9397-08002B2CF9AE}" pid="4" name="I">
    <vt:lpwstr>B98120E8B573477DAC4B0C0BDED03EF8</vt:lpwstr>
  </property>
</Properties>
</file>