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62" firstSheet="3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'表9-部门部门支出预算表'!$1:$5</definedName>
    <definedName name="_xlnm.Print_Area" localSheetId="0">'表1-财政拨款收支预算表'!$A$1:$F$24</definedName>
  </definedNames>
  <calcPr fullCalcOnLoad="1"/>
</workbook>
</file>

<file path=xl/sharedStrings.xml><?xml version="1.0" encoding="utf-8"?>
<sst xmlns="http://schemas.openxmlformats.org/spreadsheetml/2006/main" count="458" uniqueCount="279">
  <si>
    <t>大武口区部门财政拨款收支预算总表</t>
  </si>
  <si>
    <t>填报单位名称：宁夏石嘴山市大武口区纪律检查委员会（本级）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</si>
  <si>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</si>
  <si>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</si>
  <si>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</si>
  <si>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</si>
  <si>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</si>
  <si>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</si>
  <si>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</si>
  <si>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</si>
  <si>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</si>
  <si>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</si>
  <si>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</si>
  <si>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</si>
  <si>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</si>
  <si>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</si>
  <si>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</si>
  <si>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</si>
  <si>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</si>
  <si>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</si>
  <si>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</si>
  <si>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</si>
  <si>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</si>
  <si>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</si>
  <si>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</si>
  <si>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</si>
  <si>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</si>
  <si>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</si>
  <si>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</si>
  <si>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</si>
  <si>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</si>
  <si>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</si>
  <si>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</si>
  <si>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</si>
  <si>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</si>
  <si>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</si>
  <si>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</si>
  <si>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</si>
  <si>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</si>
  <si>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</si>
  <si>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</si>
  <si>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</si>
  <si>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</si>
  <si>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</si>
  <si>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</si>
  <si>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</si>
  <si>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</si>
  <si>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</si>
  <si>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大武口区部门财政拨款支出预算总表
</t>
  </si>
  <si>
    <t xml:space="preserve">填报单位名称：宁夏石嘴山市大武口区纪律检查委员会（本级） 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</si>
  <si>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</si>
  <si>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</si>
  <si>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</si>
  <si>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</si>
  <si>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</si>
  <si>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</si>
  <si>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</si>
  <si>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纳入预算管理的非税
收入安排</t>
  </si>
  <si>
    <t>自治区一般性转移支付</t>
  </si>
  <si>
    <t>自治区专项转移
支付</t>
  </si>
  <si>
    <t>市级专项转移支付</t>
  </si>
  <si>
    <t>纳入预算管理的非税收入安排</t>
  </si>
  <si>
    <t>自治区专项转移支付</t>
  </si>
  <si>
    <t>**</t>
  </si>
  <si>
    <t>合计</t>
  </si>
  <si>
    <t>201</t>
  </si>
  <si>
    <t>一般公共服务支出</t>
  </si>
  <si>
    <t>20111</t>
  </si>
  <si>
    <t>纪检监察事务</t>
  </si>
  <si>
    <t>2011101</t>
  </si>
  <si>
    <t xml:space="preserve">  行政运行</t>
  </si>
  <si>
    <t>2011102</t>
  </si>
  <si>
    <t xml:space="preserve">  一般行政管理事务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</si>
  <si>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</si>
  <si>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</si>
  <si>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</si>
  <si>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</si>
  <si>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</si>
  <si>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</si>
  <si>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</si>
  <si>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</si>
  <si>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20827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</si>
  <si>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</si>
  <si>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</si>
  <si>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</si>
  <si>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</si>
  <si>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</si>
  <si>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</si>
  <si>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</si>
  <si>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</si>
  <si>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</si>
  <si>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</si>
  <si>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</si>
  <si>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</si>
  <si>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</si>
  <si>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</si>
  <si>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</si>
  <si>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</si>
  <si>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</si>
  <si>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</si>
  <si>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</si>
  <si>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</si>
  <si>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大武口区部门一般公共预算财政拨款支出表</t>
  </si>
  <si>
    <t>填报单位名称：  宁夏石嘴山市大武口区纪律检查委员会（本级）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</si>
  <si>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</si>
  <si>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</si>
  <si>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</si>
  <si>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</si>
  <si>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</si>
  <si>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</si>
  <si>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</si>
  <si>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</si>
  <si>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</si>
  <si>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</si>
  <si>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</si>
  <si>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</si>
  <si>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</si>
  <si>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大武口区部门一般公共预算财政拨款基本支出表</t>
  </si>
  <si>
    <t xml:space="preserve">填报单位名称：宁夏石嘴山市大武口区纪律检查委员会（本级）  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</si>
  <si>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</si>
  <si>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</si>
  <si>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</si>
  <si>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</si>
  <si>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</si>
  <si>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</si>
  <si>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</si>
  <si>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</si>
  <si>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</si>
  <si>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</si>
  <si>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</si>
  <si>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</si>
  <si>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</si>
  <si>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</si>
  <si>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</si>
  <si>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</si>
  <si>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</si>
  <si>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</si>
  <si>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</si>
  <si>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</si>
  <si>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</si>
  <si>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</si>
  <si>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</si>
  <si>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</si>
  <si>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</si>
  <si>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</si>
  <si>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</si>
  <si>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</si>
  <si>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</si>
  <si>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</si>
  <si>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</si>
  <si>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</si>
  <si>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</si>
  <si>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</si>
  <si>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</si>
  <si>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</si>
  <si>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</si>
  <si>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</si>
  <si>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</si>
  <si>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</si>
  <si>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</si>
  <si>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</si>
  <si>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</si>
  <si>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</si>
  <si>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</si>
  <si>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</si>
  <si>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</si>
  <si>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</si>
  <si>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</si>
  <si>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</si>
  <si>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</si>
  <si>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</si>
  <si>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</si>
  <si>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</si>
  <si>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</si>
  <si>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</si>
  <si>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</si>
  <si>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</si>
  <si>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</si>
  <si>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</si>
  <si>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</si>
  <si>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</si>
  <si>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</si>
  <si>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</si>
  <si>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</si>
  <si>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大武口区部门一般公共预算财政拨款“三公”经费支出表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</si>
  <si>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</si>
  <si>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</si>
  <si>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</si>
  <si>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</si>
  <si>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</si>
  <si>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</si>
  <si>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</si>
  <si>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</si>
  <si>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 xml:space="preserve">宁夏石嘴山市大武口区纪律检查委员会（本级）  </t>
  </si>
  <si>
    <t>　　　　大武口区部门政府性基金预算财政拨款支出表</t>
  </si>
  <si>
    <t xml:space="preserve">填报单位名称：宁夏石嘴山市大武口区纪律检查委员会（本级） 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</si>
  <si>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</si>
  <si>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</si>
  <si>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</si>
  <si>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</si>
  <si>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</si>
  <si>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</si>
  <si>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</si>
  <si>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</si>
  <si>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</si>
  <si>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</si>
  <si>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</si>
  <si>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</si>
  <si>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</si>
  <si>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</si>
  <si>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</si>
  <si>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</si>
  <si>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</si>
  <si>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</si>
  <si>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</si>
  <si>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</si>
  <si>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</si>
  <si>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</si>
  <si>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</si>
  <si>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</si>
  <si>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</si>
  <si>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</si>
  <si>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</si>
  <si>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</si>
  <si>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</si>
  <si>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</si>
  <si>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</si>
  <si>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</si>
  <si>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</si>
  <si>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</si>
  <si>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</si>
  <si>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</si>
  <si>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</si>
  <si>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</si>
  <si>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</si>
  <si>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</si>
  <si>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</si>
  <si>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</si>
  <si>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</si>
  <si>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</si>
  <si>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</si>
  <si>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</si>
  <si>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</si>
  <si>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</si>
  <si>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</si>
  <si>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</si>
  <si>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</si>
  <si>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</si>
  <si>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</si>
  <si>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</si>
  <si>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</si>
  <si>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大武口区部门收入总表</t>
  </si>
  <si>
    <t xml:space="preserve"> 填报单位名称：  宁夏石嘴山市大武口区纪律检查委员会（本级）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</si>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</sst>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_ "/>
    <numFmt numFmtId="181" formatCode="#,##0_ "/>
    <numFmt numFmtId="182" formatCode="0_);[Red]\(0\)"/>
    <numFmt numFmtId="183" formatCode="#,##0;[Red]#,##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宋体"/>
      <family val="0"/>
    </font>
    <font>
      <sz val="9"/>
      <name val="Arial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0"/>
      <color indexed="36"/>
      <name val="Arial"/>
      <family val="2"/>
    </font>
    <font>
      <b/>
      <sz val="11"/>
      <color indexed="63"/>
      <name val="等线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0"/>
      <color indexed="12"/>
      <name val="Arial"/>
      <family val="2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32" fillId="2" borderId="1" applyNumberFormat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2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9" fillId="0" borderId="4" applyNumberFormat="0" applyFill="0" applyAlignment="0" applyProtection="0"/>
    <xf numFmtId="0" fontId="45" fillId="12" borderId="0" applyNumberFormat="0" applyBorder="0" applyAlignment="0" applyProtection="0"/>
    <xf numFmtId="0" fontId="25" fillId="0" borderId="5" applyNumberFormat="0" applyFill="0" applyAlignment="0" applyProtection="0"/>
    <xf numFmtId="0" fontId="45" fillId="13" borderId="0" applyNumberFormat="0" applyBorder="0" applyAlignment="0" applyProtection="0"/>
    <xf numFmtId="0" fontId="27" fillId="9" borderId="6" applyNumberFormat="0" applyAlignment="0" applyProtection="0"/>
    <xf numFmtId="0" fontId="29" fillId="14" borderId="0" applyNumberFormat="0" applyBorder="0" applyAlignment="0" applyProtection="0"/>
    <xf numFmtId="0" fontId="41" fillId="9" borderId="1" applyNumberFormat="0" applyAlignment="0" applyProtection="0"/>
    <xf numFmtId="0" fontId="38" fillId="15" borderId="7" applyNumberFormat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0" fillId="0" borderId="8" applyNumberFormat="0" applyFill="0" applyAlignment="0" applyProtection="0"/>
    <xf numFmtId="0" fontId="34" fillId="0" borderId="9" applyNumberFormat="0" applyFill="0" applyAlignment="0" applyProtection="0"/>
    <xf numFmtId="0" fontId="29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14" borderId="0" applyNumberFormat="0" applyBorder="0" applyAlignment="0" applyProtection="0"/>
    <xf numFmtId="0" fontId="42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9" fillId="20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29" fillId="2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42" fillId="39" borderId="0" applyNumberFormat="0" applyBorder="0" applyAlignment="0" applyProtection="0"/>
    <xf numFmtId="0" fontId="29" fillId="19" borderId="0" applyNumberFormat="0" applyBorder="0" applyAlignment="0" applyProtection="0"/>
    <xf numFmtId="0" fontId="29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40" borderId="0" applyNumberFormat="0" applyBorder="0" applyAlignment="0" applyProtection="0"/>
    <xf numFmtId="0" fontId="42" fillId="15" borderId="0" applyNumberFormat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1" borderId="11" xfId="0" applyFont="1" applyFill="1" applyBorder="1" applyAlignment="1" applyProtection="1">
      <alignment vertical="center"/>
      <protection/>
    </xf>
    <xf numFmtId="181" fontId="2" fillId="31" borderId="11" xfId="0" applyNumberFormat="1" applyFont="1" applyFill="1" applyBorder="1" applyAlignment="1" applyProtection="1">
      <alignment vertical="center"/>
      <protection/>
    </xf>
    <xf numFmtId="49" fontId="7" fillId="37" borderId="12" xfId="0" applyNumberFormat="1" applyFont="1" applyFill="1" applyBorder="1" applyAlignment="1" applyProtection="1">
      <alignment vertical="center"/>
      <protection/>
    </xf>
    <xf numFmtId="181" fontId="7" fillId="0" borderId="11" xfId="0" applyNumberFormat="1" applyFont="1" applyBorder="1" applyAlignment="1" applyProtection="1">
      <alignment/>
      <protection/>
    </xf>
    <xf numFmtId="181" fontId="7" fillId="0" borderId="11" xfId="0" applyNumberFormat="1" applyFont="1" applyFill="1" applyBorder="1" applyAlignment="1" applyProtection="1">
      <alignment/>
      <protection/>
    </xf>
    <xf numFmtId="49" fontId="7" fillId="37" borderId="13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Border="1" applyAlignment="1" applyProtection="1">
      <alignment/>
      <protection/>
    </xf>
    <xf numFmtId="49" fontId="7" fillId="37" borderId="11" xfId="0" applyNumberFormat="1" applyFont="1" applyFill="1" applyBorder="1" applyAlignment="1" applyProtection="1">
      <alignment vertical="center"/>
      <protection/>
    </xf>
    <xf numFmtId="49" fontId="7" fillId="37" borderId="14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wrapText="1"/>
      <protection/>
    </xf>
    <xf numFmtId="181" fontId="7" fillId="31" borderId="11" xfId="0" applyNumberFormat="1" applyFont="1" applyFill="1" applyBorder="1" applyAlignment="1" applyProtection="1">
      <alignment vertical="center"/>
      <protection/>
    </xf>
    <xf numFmtId="181" fontId="3" fillId="31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Border="1" applyAlignment="1" applyProtection="1">
      <alignment horizontal="center" wrapText="1"/>
      <protection/>
    </xf>
    <xf numFmtId="181" fontId="3" fillId="0" borderId="14" xfId="0" applyNumberFormat="1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right" vertical="center" wrapText="1"/>
      <protection/>
    </xf>
    <xf numFmtId="0" fontId="7" fillId="9" borderId="12" xfId="0" applyFont="1" applyFill="1" applyBorder="1" applyAlignment="1" applyProtection="1">
      <alignment horizontal="center" vertical="center" wrapText="1"/>
      <protection/>
    </xf>
    <xf numFmtId="181" fontId="7" fillId="9" borderId="12" xfId="0" applyNumberFormat="1" applyFont="1" applyFill="1" applyBorder="1" applyAlignment="1" applyProtection="1">
      <alignment horizontal="right" vertical="center" wrapText="1"/>
      <protection/>
    </xf>
    <xf numFmtId="0" fontId="7" fillId="37" borderId="12" xfId="0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right" wrapText="1"/>
      <protection/>
    </xf>
    <xf numFmtId="0" fontId="7" fillId="15" borderId="12" xfId="0" applyFont="1" applyFill="1" applyBorder="1" applyAlignment="1" applyProtection="1">
      <alignment horizontal="center" vertical="center" wrapText="1"/>
      <protection/>
    </xf>
    <xf numFmtId="181" fontId="7" fillId="15" borderId="12" xfId="0" applyNumberFormat="1" applyFont="1" applyFill="1" applyBorder="1" applyAlignment="1" applyProtection="1">
      <alignment horizontal="right" vertical="center" wrapText="1"/>
      <protection/>
    </xf>
    <xf numFmtId="181" fontId="7" fillId="15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181" fontId="5" fillId="37" borderId="11" xfId="0" applyNumberFormat="1" applyFont="1" applyFill="1" applyBorder="1" applyAlignment="1" applyProtection="1">
      <alignment horizontal="center" vertical="center"/>
      <protection/>
    </xf>
    <xf numFmtId="9" fontId="5" fillId="37" borderId="11" xfId="0" applyNumberFormat="1" applyFont="1" applyFill="1" applyBorder="1" applyAlignment="1" applyProtection="1">
      <alignment horizontal="center" vertical="center"/>
      <protection/>
    </xf>
    <xf numFmtId="9" fontId="7" fillId="0" borderId="11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/>
      <protection/>
    </xf>
    <xf numFmtId="0" fontId="7" fillId="31" borderId="1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180" fontId="15" fillId="0" borderId="11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8" fillId="42" borderId="12" xfId="32" applyFont="1" applyFill="1" applyBorder="1" applyAlignment="1">
      <alignment horizontal="center" vertical="center"/>
      <protection/>
    </xf>
    <xf numFmtId="0" fontId="18" fillId="42" borderId="12" xfId="0" applyFont="1" applyFill="1" applyBorder="1" applyAlignment="1">
      <alignment horizontal="center" vertical="center"/>
    </xf>
    <xf numFmtId="181" fontId="7" fillId="42" borderId="11" xfId="0" applyNumberFormat="1" applyFont="1" applyFill="1" applyBorder="1" applyAlignment="1" applyProtection="1">
      <alignment horizontal="right" vertical="center"/>
      <protection/>
    </xf>
    <xf numFmtId="0" fontId="18" fillId="0" borderId="17" xfId="32" applyFont="1" applyBorder="1" applyAlignment="1">
      <alignment horizontal="left" vertical="center" wrapText="1"/>
      <protection/>
    </xf>
    <xf numFmtId="0" fontId="18" fillId="0" borderId="18" xfId="32" applyFont="1" applyBorder="1" applyAlignment="1">
      <alignment horizontal="left" vertical="center" wrapText="1"/>
      <protection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7" xfId="32" applyFont="1" applyBorder="1" applyAlignment="1">
      <alignment horizontal="center" vertical="center" wrapText="1"/>
      <protection/>
    </xf>
    <xf numFmtId="0" fontId="4" fillId="0" borderId="19" xfId="32" applyFont="1" applyBorder="1" applyAlignment="1">
      <alignment horizontal="justify" vertical="center" wrapText="1"/>
      <protection/>
    </xf>
    <xf numFmtId="3" fontId="7" fillId="37" borderId="11" xfId="0" applyNumberFormat="1" applyFont="1" applyFill="1" applyBorder="1" applyAlignment="1" applyProtection="1">
      <alignment horizontal="right" vertical="center"/>
      <protection/>
    </xf>
    <xf numFmtId="3" fontId="19" fillId="0" borderId="11" xfId="0" applyNumberFormat="1" applyFont="1" applyBorder="1" applyAlignment="1">
      <alignment/>
    </xf>
    <xf numFmtId="0" fontId="4" fillId="0" borderId="18" xfId="32" applyFont="1" applyBorder="1" applyAlignment="1">
      <alignment horizontal="justify" vertical="center" wrapText="1"/>
      <protection/>
    </xf>
    <xf numFmtId="3" fontId="7" fillId="37" borderId="17" xfId="0" applyNumberFormat="1" applyFont="1" applyFill="1" applyBorder="1" applyAlignment="1" applyProtection="1">
      <alignment horizontal="right" vertical="center"/>
      <protection/>
    </xf>
    <xf numFmtId="3" fontId="7" fillId="37" borderId="13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181" fontId="7" fillId="0" borderId="20" xfId="0" applyNumberFormat="1" applyFont="1" applyBorder="1" applyAlignment="1" applyProtection="1">
      <alignment/>
      <protection/>
    </xf>
    <xf numFmtId="3" fontId="7" fillId="37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32" applyFont="1" applyFill="1" applyBorder="1" applyAlignment="1">
      <alignment horizontal="center" vertical="center" wrapText="1"/>
      <protection/>
    </xf>
    <xf numFmtId="0" fontId="4" fillId="0" borderId="18" xfId="32" applyFont="1" applyFill="1" applyBorder="1" applyAlignment="1">
      <alignment horizontal="justify" vertical="center" wrapText="1"/>
      <protection/>
    </xf>
    <xf numFmtId="3" fontId="7" fillId="37" borderId="21" xfId="0" applyNumberFormat="1" applyFont="1" applyFill="1" applyBorder="1" applyAlignment="1" applyProtection="1">
      <alignment horizontal="right" vertical="center"/>
      <protection/>
    </xf>
    <xf numFmtId="3" fontId="7" fillId="37" borderId="22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Border="1" applyAlignment="1" applyProtection="1">
      <alignment/>
      <protection/>
    </xf>
    <xf numFmtId="181" fontId="7" fillId="0" borderId="23" xfId="0" applyNumberFormat="1" applyFont="1" applyBorder="1" applyAlignment="1" applyProtection="1">
      <alignment/>
      <protection/>
    </xf>
    <xf numFmtId="0" fontId="4" fillId="0" borderId="24" xfId="32" applyFont="1" applyBorder="1" applyAlignment="1">
      <alignment horizontal="justify" vertical="center" wrapText="1"/>
      <protection/>
    </xf>
    <xf numFmtId="0" fontId="4" fillId="0" borderId="25" xfId="32" applyFont="1" applyBorder="1" applyAlignment="1">
      <alignment horizontal="center" vertical="center" wrapText="1"/>
      <protection/>
    </xf>
    <xf numFmtId="0" fontId="4" fillId="0" borderId="11" xfId="32" applyFont="1" applyBorder="1" applyAlignment="1">
      <alignment horizontal="justify" vertical="center"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18" fillId="0" borderId="25" xfId="32" applyFont="1" applyBorder="1" applyAlignment="1">
      <alignment horizontal="left" vertical="center" wrapText="1"/>
      <protection/>
    </xf>
    <xf numFmtId="0" fontId="18" fillId="0" borderId="11" xfId="32" applyFont="1" applyBorder="1" applyAlignment="1">
      <alignment horizontal="left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7" fillId="0" borderId="12" xfId="0" applyNumberFormat="1" applyFont="1" applyBorder="1" applyAlignment="1" applyProtection="1">
      <alignment horizontal="right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182" fontId="20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" fillId="31" borderId="13" xfId="0" applyFont="1" applyFill="1" applyBorder="1" applyAlignment="1" applyProtection="1">
      <alignment horizontal="right" vertical="center"/>
      <protection/>
    </xf>
    <xf numFmtId="0" fontId="7" fillId="31" borderId="16" xfId="0" applyFont="1" applyFill="1" applyBorder="1" applyAlignment="1" applyProtection="1">
      <alignment vertical="center"/>
      <protection/>
    </xf>
    <xf numFmtId="181" fontId="7" fillId="31" borderId="13" xfId="0" applyNumberFormat="1" applyFont="1" applyFill="1" applyBorder="1" applyAlignment="1" applyProtection="1">
      <alignment vertical="center"/>
      <protection/>
    </xf>
    <xf numFmtId="181" fontId="7" fillId="31" borderId="13" xfId="0" applyNumberFormat="1" applyFont="1" applyFill="1" applyBorder="1" applyAlignment="1" applyProtection="1">
      <alignment horizontal="right" vertical="center"/>
      <protection/>
    </xf>
    <xf numFmtId="181" fontId="7" fillId="31" borderId="16" xfId="0" applyNumberFormat="1" applyFont="1" applyFill="1" applyBorder="1" applyAlignment="1" applyProtection="1">
      <alignment horizontal="right" vertical="center"/>
      <protection/>
    </xf>
    <xf numFmtId="10" fontId="7" fillId="31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/>
      <protection/>
    </xf>
    <xf numFmtId="181" fontId="7" fillId="0" borderId="11" xfId="0" applyNumberFormat="1" applyFont="1" applyFill="1" applyBorder="1" applyAlignment="1" applyProtection="1">
      <alignment vertical="center"/>
      <protection/>
    </xf>
    <xf numFmtId="10" fontId="7" fillId="0" borderId="11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/>
      <protection/>
    </xf>
    <xf numFmtId="181" fontId="7" fillId="0" borderId="26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14" fillId="0" borderId="0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1" borderId="13" xfId="0" applyFont="1" applyFill="1" applyBorder="1" applyAlignment="1" applyProtection="1">
      <alignment horizontal="center" vertical="center"/>
      <protection/>
    </xf>
    <xf numFmtId="0" fontId="7" fillId="31" borderId="16" xfId="0" applyFont="1" applyFill="1" applyBorder="1" applyAlignment="1" applyProtection="1">
      <alignment horizontal="center" vertical="center"/>
      <protection/>
    </xf>
    <xf numFmtId="181" fontId="7" fillId="31" borderId="13" xfId="0" applyNumberFormat="1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181" fontId="7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9" borderId="12" xfId="0" applyFont="1" applyFill="1" applyBorder="1" applyAlignment="1" applyProtection="1">
      <alignment horizontal="center" vertical="center"/>
      <protection/>
    </xf>
    <xf numFmtId="4" fontId="7" fillId="9" borderId="12" xfId="0" applyNumberFormat="1" applyFont="1" applyFill="1" applyBorder="1" applyAlignment="1" applyProtection="1">
      <alignment horizontal="center" vertical="center" wrapText="1"/>
      <protection/>
    </xf>
    <xf numFmtId="0" fontId="7" fillId="9" borderId="12" xfId="0" applyFont="1" applyFill="1" applyBorder="1" applyAlignment="1" applyProtection="1">
      <alignment horizontal="left" vertical="center"/>
      <protection/>
    </xf>
    <xf numFmtId="181" fontId="22" fillId="9" borderId="12" xfId="0" applyNumberFormat="1" applyFont="1" applyFill="1" applyBorder="1" applyAlignment="1" applyProtection="1">
      <alignment horizontal="right" vertical="center"/>
      <protection/>
    </xf>
    <xf numFmtId="0" fontId="7" fillId="9" borderId="12" xfId="0" applyFont="1" applyFill="1" applyBorder="1" applyAlignment="1" applyProtection="1">
      <alignment vertical="center"/>
      <protection/>
    </xf>
    <xf numFmtId="181" fontId="7" fillId="9" borderId="12" xfId="0" applyNumberFormat="1" applyFont="1" applyFill="1" applyBorder="1" applyAlignment="1" applyProtection="1">
      <alignment horizontal="center" vertical="center"/>
      <protection/>
    </xf>
    <xf numFmtId="181" fontId="2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37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181" fontId="22" fillId="37" borderId="12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181" fontId="22" fillId="0" borderId="12" xfId="0" applyNumberFormat="1" applyFont="1" applyBorder="1" applyAlignment="1" applyProtection="1">
      <alignment/>
      <protection/>
    </xf>
    <xf numFmtId="181" fontId="22" fillId="0" borderId="12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181" fontId="7" fillId="37" borderId="22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83" fontId="7" fillId="9" borderId="12" xfId="0" applyNumberFormat="1" applyFont="1" applyFill="1" applyBorder="1" applyAlignment="1" applyProtection="1">
      <alignment horizontal="right" vertical="center"/>
      <protection/>
    </xf>
    <xf numFmtId="183" fontId="7" fillId="9" borderId="12" xfId="0" applyNumberFormat="1" applyFont="1" applyFill="1" applyBorder="1" applyAlignment="1" applyProtection="1">
      <alignment horizontal="center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37" borderId="12" xfId="0" applyNumberFormat="1" applyFont="1" applyFill="1" applyBorder="1" applyAlignment="1" applyProtection="1">
      <alignment horizontal="center" vertical="center"/>
      <protection/>
    </xf>
    <xf numFmtId="183" fontId="7" fillId="0" borderId="12" xfId="0" applyNumberFormat="1" applyFont="1" applyBorder="1" applyAlignment="1" applyProtection="1">
      <alignment horizontal="center" vertical="center"/>
      <protection/>
    </xf>
    <xf numFmtId="183" fontId="7" fillId="37" borderId="12" xfId="0" applyNumberFormat="1" applyFont="1" applyFill="1" applyBorder="1" applyAlignment="1" applyProtection="1">
      <alignment horizontal="right" vertical="center"/>
      <protection/>
    </xf>
    <xf numFmtId="183" fontId="7" fillId="37" borderId="12" xfId="0" applyNumberFormat="1" applyFont="1" applyFill="1" applyBorder="1" applyAlignment="1" applyProtection="1">
      <alignment vertical="center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表4-一般公共预算基本支出表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3">
      <selection activeCell="A25" sqref="A25:F39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ht="31.5" customHeight="1">
      <c r="A1" s="7" t="s">
        <v>0</v>
      </c>
      <c r="B1" s="7"/>
      <c r="C1" s="7"/>
      <c r="D1" s="7"/>
      <c r="E1" s="7"/>
      <c r="F1" s="7"/>
    </row>
    <row r="2" spans="1:6" ht="14.25" customHeight="1">
      <c r="A2" s="8" t="s">
        <v>1</v>
      </c>
      <c r="B2" s="8"/>
      <c r="C2" s="152"/>
      <c r="D2" s="153"/>
      <c r="E2" s="154"/>
      <c r="F2" s="154" t="s">
        <v>2</v>
      </c>
    </row>
    <row r="3" spans="1:6" ht="19.5" customHeight="1">
      <c r="A3" s="155" t="s">
        <v>3</v>
      </c>
      <c r="B3" s="155"/>
      <c r="C3" s="155" t="s">
        <v>4</v>
      </c>
      <c r="D3" s="155"/>
      <c r="E3" s="155"/>
      <c r="F3" s="155"/>
    </row>
    <row r="4" spans="1:6" ht="24" customHeight="1">
      <c r="A4" s="156" t="s">
        <v>5</v>
      </c>
      <c r="B4" s="156" t="s">
        <v>6</v>
      </c>
      <c r="C4" s="156" t="s">
        <v>7</v>
      </c>
      <c r="D4" s="156" t="s">
        <v>6</v>
      </c>
      <c r="E4" s="157" t="s">
        <v>8</v>
      </c>
      <c r="F4" s="157" t="s">
        <v>9</v>
      </c>
    </row>
    <row r="5" spans="1:6" ht="24" customHeight="1">
      <c r="A5" s="158" t="s">
        <v>10</v>
      </c>
      <c r="B5" s="159">
        <f>B6</f>
        <v>4528088.52</v>
      </c>
      <c r="C5" s="160" t="s">
        <v>11</v>
      </c>
      <c r="D5" s="161">
        <f aca="true" t="shared" si="0" ref="D5:F5">SUM(D6:D34)</f>
        <v>4528089</v>
      </c>
      <c r="E5" s="161">
        <f t="shared" si="0"/>
        <v>4528089</v>
      </c>
      <c r="F5" s="161">
        <f t="shared" si="0"/>
        <v>0</v>
      </c>
    </row>
    <row r="6" spans="1:6" ht="19.5" customHeight="1">
      <c r="A6" s="144" t="s">
        <v>12</v>
      </c>
      <c r="B6" s="162">
        <f>B7+B8</f>
        <v>4528088.52</v>
      </c>
      <c r="C6" s="163" t="s">
        <v>13</v>
      </c>
      <c r="D6" s="164">
        <v>3567531</v>
      </c>
      <c r="E6" s="164">
        <v>3567531</v>
      </c>
      <c r="F6" s="165"/>
    </row>
    <row r="7" spans="1:6" ht="19.5" customHeight="1">
      <c r="A7" s="166" t="s">
        <v>14</v>
      </c>
      <c r="B7" s="167">
        <v>4528088.52</v>
      </c>
      <c r="C7" s="163" t="s">
        <v>15</v>
      </c>
      <c r="D7" s="164"/>
      <c r="E7" s="164"/>
      <c r="F7" s="165"/>
    </row>
    <row r="8" spans="1:6" ht="19.5" customHeight="1">
      <c r="A8" s="166" t="s">
        <v>16</v>
      </c>
      <c r="B8" s="168"/>
      <c r="C8" s="163" t="s">
        <v>17</v>
      </c>
      <c r="D8" s="164"/>
      <c r="E8" s="164"/>
      <c r="F8" s="165"/>
    </row>
    <row r="9" spans="1:6" ht="19.5" customHeight="1">
      <c r="A9" s="169"/>
      <c r="B9" s="170"/>
      <c r="C9" s="163" t="s">
        <v>18</v>
      </c>
      <c r="D9" s="164"/>
      <c r="E9" s="164"/>
      <c r="F9" s="165"/>
    </row>
    <row r="10" spans="1:6" ht="19.5" customHeight="1">
      <c r="A10" s="169"/>
      <c r="B10" s="171"/>
      <c r="C10" s="163" t="s">
        <v>19</v>
      </c>
      <c r="D10" s="164"/>
      <c r="E10" s="164"/>
      <c r="F10" s="165"/>
    </row>
    <row r="11" spans="1:6" ht="19.5" customHeight="1">
      <c r="A11" s="169"/>
      <c r="B11" s="171"/>
      <c r="C11" s="163" t="s">
        <v>20</v>
      </c>
      <c r="D11" s="164"/>
      <c r="E11" s="164"/>
      <c r="F11" s="165"/>
    </row>
    <row r="12" spans="1:6" ht="19.5" customHeight="1">
      <c r="A12" s="169"/>
      <c r="B12" s="171"/>
      <c r="C12" s="163" t="s">
        <v>21</v>
      </c>
      <c r="D12" s="164"/>
      <c r="E12" s="164"/>
      <c r="F12" s="165"/>
    </row>
    <row r="13" spans="1:6" ht="19.5" customHeight="1">
      <c r="A13" s="169"/>
      <c r="B13" s="171"/>
      <c r="C13" s="163" t="s">
        <v>22</v>
      </c>
      <c r="D13" s="164">
        <v>385585</v>
      </c>
      <c r="E13" s="164">
        <v>385585</v>
      </c>
      <c r="F13" s="165"/>
    </row>
    <row r="14" spans="1:6" ht="19.5" customHeight="1">
      <c r="A14" s="169"/>
      <c r="B14" s="171"/>
      <c r="C14" s="172" t="s">
        <v>23</v>
      </c>
      <c r="D14" s="164"/>
      <c r="E14" s="164"/>
      <c r="F14" s="173"/>
    </row>
    <row r="15" spans="1:6" ht="19.5" customHeight="1">
      <c r="A15" s="169"/>
      <c r="B15" s="171"/>
      <c r="C15" s="163" t="s">
        <v>24</v>
      </c>
      <c r="D15" s="164">
        <v>207389</v>
      </c>
      <c r="E15" s="164">
        <v>207389</v>
      </c>
      <c r="F15" s="165"/>
    </row>
    <row r="16" spans="1:6" ht="19.5" customHeight="1">
      <c r="A16" s="169"/>
      <c r="B16" s="171"/>
      <c r="C16" s="163" t="s">
        <v>25</v>
      </c>
      <c r="D16" s="164"/>
      <c r="E16" s="164"/>
      <c r="F16" s="165"/>
    </row>
    <row r="17" spans="1:6" ht="19.5" customHeight="1">
      <c r="A17" s="169"/>
      <c r="B17" s="171"/>
      <c r="C17" s="163" t="s">
        <v>26</v>
      </c>
      <c r="D17" s="164"/>
      <c r="E17" s="164"/>
      <c r="F17" s="165"/>
    </row>
    <row r="18" spans="1:6" ht="19.5" customHeight="1">
      <c r="A18" s="174"/>
      <c r="B18" s="168"/>
      <c r="C18" s="163" t="s">
        <v>27</v>
      </c>
      <c r="D18" s="164"/>
      <c r="E18" s="164"/>
      <c r="F18" s="165"/>
    </row>
    <row r="19" spans="1:6" ht="19.5" customHeight="1">
      <c r="A19" s="169"/>
      <c r="B19" s="171"/>
      <c r="C19" s="163" t="s">
        <v>28</v>
      </c>
      <c r="D19" s="164"/>
      <c r="E19" s="164"/>
      <c r="F19" s="165"/>
    </row>
    <row r="20" spans="1:6" ht="19.5" customHeight="1">
      <c r="A20" s="169"/>
      <c r="B20" s="168"/>
      <c r="C20" s="163" t="s">
        <v>29</v>
      </c>
      <c r="D20" s="164"/>
      <c r="E20" s="164"/>
      <c r="F20" s="165"/>
    </row>
    <row r="21" spans="1:6" ht="19.5" customHeight="1">
      <c r="A21" s="174"/>
      <c r="B21" s="171"/>
      <c r="C21" s="163" t="s">
        <v>30</v>
      </c>
      <c r="D21" s="164"/>
      <c r="E21" s="164"/>
      <c r="F21" s="165"/>
    </row>
    <row r="22" spans="1:6" ht="19.5" customHeight="1">
      <c r="A22" s="169"/>
      <c r="B22" s="171"/>
      <c r="C22" s="163" t="s">
        <v>31</v>
      </c>
      <c r="D22" s="164"/>
      <c r="E22" s="164"/>
      <c r="F22" s="165"/>
    </row>
    <row r="23" spans="1:6" ht="19.5" customHeight="1">
      <c r="A23" s="169"/>
      <c r="B23" s="171"/>
      <c r="C23" s="163" t="s">
        <v>32</v>
      </c>
      <c r="D23" s="164"/>
      <c r="E23" s="164"/>
      <c r="F23" s="165"/>
    </row>
    <row r="24" spans="1:6" ht="19.5" customHeight="1">
      <c r="A24" s="169"/>
      <c r="B24" s="171"/>
      <c r="C24" s="163" t="s">
        <v>33</v>
      </c>
      <c r="D24" s="164"/>
      <c r="E24" s="164"/>
      <c r="F24" s="165"/>
    </row>
    <row r="25" spans="1:6" ht="19.5" customHeight="1">
      <c r="A25" s="169"/>
      <c r="B25" s="171"/>
      <c r="C25" s="163" t="s">
        <v>34</v>
      </c>
      <c r="D25" s="164">
        <v>367584</v>
      </c>
      <c r="E25" s="164">
        <v>367584</v>
      </c>
      <c r="F25" s="165"/>
    </row>
    <row r="26" spans="1:6" ht="19.5" customHeight="1">
      <c r="A26" s="169"/>
      <c r="B26" s="171"/>
      <c r="C26" s="163" t="s">
        <v>35</v>
      </c>
      <c r="D26" s="164"/>
      <c r="E26" s="164"/>
      <c r="F26" s="165"/>
    </row>
    <row r="27" spans="1:6" ht="19.5" customHeight="1">
      <c r="A27" s="169"/>
      <c r="B27" s="171"/>
      <c r="C27" s="163" t="s">
        <v>36</v>
      </c>
      <c r="D27" s="164"/>
      <c r="E27" s="164"/>
      <c r="F27" s="165"/>
    </row>
    <row r="28" spans="1:6" ht="19.5" customHeight="1">
      <c r="A28" s="169"/>
      <c r="B28" s="171"/>
      <c r="C28" s="163" t="s">
        <v>37</v>
      </c>
      <c r="D28" s="164"/>
      <c r="E28" s="164"/>
      <c r="F28" s="165"/>
    </row>
    <row r="29" spans="1:6" ht="19.5" customHeight="1">
      <c r="A29" s="169"/>
      <c r="B29" s="171"/>
      <c r="C29" s="163" t="s">
        <v>38</v>
      </c>
      <c r="D29" s="164"/>
      <c r="E29" s="164"/>
      <c r="F29" s="165"/>
    </row>
    <row r="30" spans="1:6" ht="19.5" customHeight="1">
      <c r="A30" s="169"/>
      <c r="B30" s="171"/>
      <c r="C30" s="163" t="s">
        <v>39</v>
      </c>
      <c r="D30" s="164"/>
      <c r="E30" s="164"/>
      <c r="F30" s="165"/>
    </row>
    <row r="31" spans="1:6" ht="19.5" customHeight="1">
      <c r="A31" s="169"/>
      <c r="B31" s="171"/>
      <c r="C31" s="163" t="s">
        <v>40</v>
      </c>
      <c r="D31" s="164"/>
      <c r="E31" s="164"/>
      <c r="F31" s="165"/>
    </row>
    <row r="32" spans="1:6" ht="19.5" customHeight="1">
      <c r="A32" s="169"/>
      <c r="B32" s="171"/>
      <c r="C32" s="163" t="s">
        <v>41</v>
      </c>
      <c r="D32" s="164"/>
      <c r="E32" s="164"/>
      <c r="F32" s="165"/>
    </row>
    <row r="33" spans="1:6" ht="19.5" customHeight="1">
      <c r="A33" s="169"/>
      <c r="B33" s="171"/>
      <c r="C33" s="163" t="s">
        <v>42</v>
      </c>
      <c r="D33" s="164"/>
      <c r="E33" s="164"/>
      <c r="F33" s="165"/>
    </row>
    <row r="34" spans="1:6" ht="19.5" customHeight="1">
      <c r="A34" s="169"/>
      <c r="B34" s="171"/>
      <c r="C34" s="163" t="s">
        <v>43</v>
      </c>
      <c r="D34" s="164"/>
      <c r="E34" s="164"/>
      <c r="F34" s="165"/>
    </row>
    <row r="35" spans="1:6" ht="19.5" customHeight="1">
      <c r="A35" s="175"/>
      <c r="B35" s="162"/>
      <c r="C35" s="176"/>
      <c r="D35" s="164"/>
      <c r="E35" s="164"/>
      <c r="F35" s="164"/>
    </row>
    <row r="36" spans="1:6" ht="19.5" customHeight="1">
      <c r="A36" s="158" t="s">
        <v>44</v>
      </c>
      <c r="B36" s="159">
        <f aca="true" t="shared" si="1" ref="B36:F36">B37+B38</f>
        <v>0</v>
      </c>
      <c r="C36" s="160" t="s">
        <v>45</v>
      </c>
      <c r="D36" s="177">
        <f t="shared" si="1"/>
        <v>0</v>
      </c>
      <c r="E36" s="178">
        <f t="shared" si="1"/>
        <v>0</v>
      </c>
      <c r="F36" s="177">
        <f t="shared" si="1"/>
        <v>0</v>
      </c>
    </row>
    <row r="37" spans="1:6" ht="19.5" customHeight="1">
      <c r="A37" s="166" t="s">
        <v>14</v>
      </c>
      <c r="B37" s="168"/>
      <c r="C37" s="166" t="s">
        <v>14</v>
      </c>
      <c r="D37" s="179"/>
      <c r="E37" s="180"/>
      <c r="F37" s="179"/>
    </row>
    <row r="38" spans="1:6" ht="19.5" customHeight="1">
      <c r="A38" s="166" t="s">
        <v>16</v>
      </c>
      <c r="B38" s="168"/>
      <c r="C38" s="166" t="s">
        <v>16</v>
      </c>
      <c r="D38" s="179"/>
      <c r="E38" s="181"/>
      <c r="F38" s="182"/>
    </row>
    <row r="39" spans="1:6" ht="19.5" customHeight="1">
      <c r="A39" s="155" t="s">
        <v>46</v>
      </c>
      <c r="B39" s="162">
        <f aca="true" t="shared" si="2" ref="B39:F39">B5+B36</f>
        <v>4528088.52</v>
      </c>
      <c r="C39" s="155" t="s">
        <v>47</v>
      </c>
      <c r="D39" s="162">
        <f t="shared" si="2"/>
        <v>4528089</v>
      </c>
      <c r="E39" s="162">
        <f t="shared" si="2"/>
        <v>4528089</v>
      </c>
      <c r="F39" s="183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S6" sqref="S6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9.57421875" style="1" customWidth="1"/>
    <col min="4" max="4" width="9.8515625" style="1" customWidth="1"/>
    <col min="5" max="5" width="13.140625" style="1" customWidth="1"/>
    <col min="6" max="6" width="6.140625" style="1" customWidth="1"/>
    <col min="7" max="7" width="6.8515625" style="1" customWidth="1"/>
    <col min="8" max="8" width="6.421875" style="1" customWidth="1"/>
    <col min="9" max="9" width="5.28125" style="1" customWidth="1"/>
    <col min="10" max="11" width="4.28125" style="1" customWidth="1"/>
    <col min="12" max="12" width="7.00390625" style="1" customWidth="1"/>
    <col min="13" max="13" width="5.421875" style="1" customWidth="1"/>
    <col min="14" max="14" width="5.140625" style="1" customWidth="1"/>
    <col min="15" max="15" width="4.421875" style="1" customWidth="1"/>
  </cols>
  <sheetData>
    <row r="1" spans="1:15" s="1" customFormat="1" ht="31.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" customFormat="1" ht="21.7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 t="s">
        <v>2</v>
      </c>
      <c r="M2" s="34"/>
      <c r="N2" s="34"/>
      <c r="O2" s="34"/>
    </row>
    <row r="3" spans="1:15" s="1" customFormat="1" ht="22.5" customHeight="1">
      <c r="A3" s="144" t="s">
        <v>50</v>
      </c>
      <c r="B3" s="144"/>
      <c r="C3" s="144" t="s">
        <v>51</v>
      </c>
      <c r="D3" s="144" t="s">
        <v>52</v>
      </c>
      <c r="E3" s="144"/>
      <c r="F3" s="144"/>
      <c r="G3" s="144"/>
      <c r="H3" s="144"/>
      <c r="I3" s="144"/>
      <c r="J3" s="144" t="s">
        <v>53</v>
      </c>
      <c r="K3" s="144"/>
      <c r="L3" s="144"/>
      <c r="M3" s="144"/>
      <c r="N3" s="144"/>
      <c r="O3" s="144"/>
    </row>
    <row r="4" spans="1:15" s="1" customFormat="1" ht="66" customHeight="1">
      <c r="A4" s="36" t="s">
        <v>54</v>
      </c>
      <c r="B4" s="144" t="s">
        <v>55</v>
      </c>
      <c r="C4" s="144"/>
      <c r="D4" s="144" t="s">
        <v>12</v>
      </c>
      <c r="E4" s="144" t="s">
        <v>56</v>
      </c>
      <c r="F4" s="36" t="s">
        <v>57</v>
      </c>
      <c r="G4" s="36" t="s">
        <v>58</v>
      </c>
      <c r="H4" s="36" t="s">
        <v>59</v>
      </c>
      <c r="I4" s="36" t="s">
        <v>60</v>
      </c>
      <c r="J4" s="144" t="s">
        <v>12</v>
      </c>
      <c r="K4" s="36" t="s">
        <v>56</v>
      </c>
      <c r="L4" s="36" t="s">
        <v>61</v>
      </c>
      <c r="M4" s="36" t="s">
        <v>58</v>
      </c>
      <c r="N4" s="36" t="s">
        <v>62</v>
      </c>
      <c r="O4" s="36" t="s">
        <v>60</v>
      </c>
    </row>
    <row r="5" spans="1:15" s="1" customFormat="1" ht="20.25" customHeight="1">
      <c r="A5" s="144" t="s">
        <v>63</v>
      </c>
      <c r="B5" s="144" t="s">
        <v>63</v>
      </c>
      <c r="C5" s="144">
        <v>1</v>
      </c>
      <c r="D5" s="144">
        <v>2</v>
      </c>
      <c r="E5" s="144">
        <v>3</v>
      </c>
      <c r="F5" s="144">
        <v>4</v>
      </c>
      <c r="G5" s="144">
        <v>5</v>
      </c>
      <c r="H5" s="144">
        <v>6</v>
      </c>
      <c r="I5" s="144">
        <v>7</v>
      </c>
      <c r="J5" s="144">
        <v>2</v>
      </c>
      <c r="K5" s="144">
        <v>3</v>
      </c>
      <c r="L5" s="144">
        <v>4</v>
      </c>
      <c r="M5" s="144">
        <v>5</v>
      </c>
      <c r="N5" s="144">
        <v>6</v>
      </c>
      <c r="O5" s="144">
        <v>7</v>
      </c>
    </row>
    <row r="6" spans="1:15" s="1" customFormat="1" ht="21" customHeight="1">
      <c r="A6" s="145" t="s">
        <v>64</v>
      </c>
      <c r="B6" s="146"/>
      <c r="C6" s="134">
        <f>D6</f>
        <v>4528088.640000001</v>
      </c>
      <c r="D6" s="134">
        <f>E6+F6+G6+H6+I6</f>
        <v>4528088.640000001</v>
      </c>
      <c r="E6" s="134">
        <f>E7+E11+E19+E24</f>
        <v>4528088.640000001</v>
      </c>
      <c r="F6" s="147">
        <f aca="true" t="shared" si="0" ref="F6:I6">SUM(F7:F20)</f>
        <v>0</v>
      </c>
      <c r="G6" s="147">
        <f t="shared" si="0"/>
        <v>0</v>
      </c>
      <c r="H6" s="147">
        <f t="shared" si="0"/>
        <v>0</v>
      </c>
      <c r="I6" s="147">
        <f t="shared" si="0"/>
        <v>0</v>
      </c>
      <c r="J6" s="147">
        <f aca="true" t="shared" si="1" ref="J6:J20">K6+L6+M6+N6+O6</f>
        <v>0</v>
      </c>
      <c r="K6" s="147">
        <f aca="true" t="shared" si="2" ref="K6:O6">SUM(K7:K20)</f>
        <v>0</v>
      </c>
      <c r="L6" s="147">
        <f t="shared" si="2"/>
        <v>0</v>
      </c>
      <c r="M6" s="147">
        <f t="shared" si="2"/>
        <v>0</v>
      </c>
      <c r="N6" s="147">
        <f t="shared" si="2"/>
        <v>0</v>
      </c>
      <c r="O6" s="147">
        <f t="shared" si="2"/>
        <v>0</v>
      </c>
    </row>
    <row r="7" spans="1:15" ht="24" customHeight="1">
      <c r="A7" s="17" t="s">
        <v>65</v>
      </c>
      <c r="B7" s="18" t="s">
        <v>66</v>
      </c>
      <c r="C7" s="19">
        <f>C9+C10</f>
        <v>3567530.88</v>
      </c>
      <c r="D7" s="19">
        <f>D9+D10</f>
        <v>3567530.88</v>
      </c>
      <c r="E7" s="19">
        <f>E9+E10</f>
        <v>3567530.88</v>
      </c>
      <c r="F7" s="148"/>
      <c r="G7" s="148"/>
      <c r="H7" s="148"/>
      <c r="I7" s="148"/>
      <c r="J7" s="148">
        <f t="shared" si="1"/>
        <v>0</v>
      </c>
      <c r="K7" s="148"/>
      <c r="L7" s="148"/>
      <c r="M7" s="148"/>
      <c r="N7" s="148"/>
      <c r="O7" s="148"/>
    </row>
    <row r="8" spans="1:15" ht="24" customHeight="1">
      <c r="A8" s="17" t="s">
        <v>67</v>
      </c>
      <c r="B8" s="18" t="s">
        <v>68</v>
      </c>
      <c r="C8" s="19">
        <f>C9+C10</f>
        <v>3567530.88</v>
      </c>
      <c r="D8" s="19">
        <f>D9+D10</f>
        <v>3567530.88</v>
      </c>
      <c r="E8" s="19">
        <f>E9+E10</f>
        <v>3567530.88</v>
      </c>
      <c r="F8" s="148"/>
      <c r="G8" s="148"/>
      <c r="H8" s="148"/>
      <c r="I8" s="148"/>
      <c r="J8" s="148">
        <f t="shared" si="1"/>
        <v>0</v>
      </c>
      <c r="K8" s="148"/>
      <c r="L8" s="148"/>
      <c r="M8" s="148"/>
      <c r="N8" s="148"/>
      <c r="O8" s="148"/>
    </row>
    <row r="9" spans="1:15" ht="24" customHeight="1">
      <c r="A9" s="17" t="s">
        <v>69</v>
      </c>
      <c r="B9" s="18" t="s">
        <v>70</v>
      </c>
      <c r="C9" s="19">
        <v>3267530.88</v>
      </c>
      <c r="D9" s="19">
        <v>3267530.88</v>
      </c>
      <c r="E9" s="19">
        <v>3267530.88</v>
      </c>
      <c r="F9" s="148"/>
      <c r="G9" s="148"/>
      <c r="H9" s="148"/>
      <c r="I9" s="148"/>
      <c r="J9" s="148">
        <f t="shared" si="1"/>
        <v>0</v>
      </c>
      <c r="K9" s="148"/>
      <c r="L9" s="148"/>
      <c r="M9" s="148"/>
      <c r="N9" s="148"/>
      <c r="O9" s="148"/>
    </row>
    <row r="10" spans="1:15" ht="24" customHeight="1">
      <c r="A10" s="17" t="s">
        <v>71</v>
      </c>
      <c r="B10" s="18" t="s">
        <v>72</v>
      </c>
      <c r="C10" s="19">
        <v>300000</v>
      </c>
      <c r="D10" s="19">
        <v>300000</v>
      </c>
      <c r="E10" s="19">
        <v>300000</v>
      </c>
      <c r="F10" s="148"/>
      <c r="G10" s="148"/>
      <c r="H10" s="148"/>
      <c r="I10" s="148"/>
      <c r="J10" s="148">
        <f t="shared" si="1"/>
        <v>0</v>
      </c>
      <c r="K10" s="148"/>
      <c r="L10" s="148"/>
      <c r="M10" s="148"/>
      <c r="N10" s="148"/>
      <c r="O10" s="148"/>
    </row>
    <row r="11" spans="1:15" ht="24" customHeight="1">
      <c r="A11" s="17" t="s">
        <v>73</v>
      </c>
      <c r="B11" s="18" t="s">
        <v>74</v>
      </c>
      <c r="C11" s="19">
        <f>C12+C15</f>
        <v>385585.2</v>
      </c>
      <c r="D11" s="19">
        <f>D12+D15</f>
        <v>385585.2</v>
      </c>
      <c r="E11" s="19">
        <f>E12+E15</f>
        <v>385585.2</v>
      </c>
      <c r="F11" s="148"/>
      <c r="G11" s="148"/>
      <c r="H11" s="148"/>
      <c r="I11" s="148"/>
      <c r="J11" s="148">
        <f t="shared" si="1"/>
        <v>0</v>
      </c>
      <c r="K11" s="148"/>
      <c r="L11" s="148"/>
      <c r="M11" s="148"/>
      <c r="N11" s="148"/>
      <c r="O11" s="148"/>
    </row>
    <row r="12" spans="1:15" ht="24" customHeight="1">
      <c r="A12" s="17" t="s">
        <v>75</v>
      </c>
      <c r="B12" s="18" t="s">
        <v>76</v>
      </c>
      <c r="C12" s="19">
        <f>C13+C14</f>
        <v>376011.2</v>
      </c>
      <c r="D12" s="19">
        <f>D13+D14</f>
        <v>376011.2</v>
      </c>
      <c r="E12" s="19">
        <f>E13+E14</f>
        <v>376011.2</v>
      </c>
      <c r="F12" s="148"/>
      <c r="G12" s="148"/>
      <c r="H12" s="148"/>
      <c r="I12" s="148"/>
      <c r="J12" s="148">
        <f t="shared" si="1"/>
        <v>0</v>
      </c>
      <c r="K12" s="148"/>
      <c r="L12" s="148"/>
      <c r="M12" s="148"/>
      <c r="N12" s="148"/>
      <c r="O12" s="148"/>
    </row>
    <row r="13" spans="1:15" ht="24" customHeight="1">
      <c r="A13" s="20" t="s">
        <v>77</v>
      </c>
      <c r="B13" s="21" t="s">
        <v>78</v>
      </c>
      <c r="C13" s="19">
        <v>1600</v>
      </c>
      <c r="D13" s="19">
        <v>1600</v>
      </c>
      <c r="E13" s="19">
        <v>1600</v>
      </c>
      <c r="F13" s="149"/>
      <c r="G13" s="149"/>
      <c r="H13" s="149"/>
      <c r="I13" s="149"/>
      <c r="J13" s="149">
        <f t="shared" si="1"/>
        <v>0</v>
      </c>
      <c r="K13" s="149"/>
      <c r="L13" s="149"/>
      <c r="M13" s="149"/>
      <c r="N13" s="149"/>
      <c r="O13" s="149"/>
    </row>
    <row r="14" spans="1:15" ht="24" customHeight="1">
      <c r="A14" s="22" t="s">
        <v>79</v>
      </c>
      <c r="B14" s="21" t="s">
        <v>80</v>
      </c>
      <c r="C14" s="19">
        <v>374411.2</v>
      </c>
      <c r="D14" s="19">
        <v>374411.2</v>
      </c>
      <c r="E14" s="19">
        <v>374411.2</v>
      </c>
      <c r="F14" s="148"/>
      <c r="G14" s="148"/>
      <c r="H14" s="148"/>
      <c r="I14" s="148"/>
      <c r="J14" s="149">
        <f t="shared" si="1"/>
        <v>0</v>
      </c>
      <c r="K14" s="148"/>
      <c r="L14" s="148"/>
      <c r="M14" s="148"/>
      <c r="N14" s="148"/>
      <c r="O14" s="148"/>
    </row>
    <row r="15" spans="1:15" ht="24" customHeight="1">
      <c r="A15" s="23" t="s">
        <v>81</v>
      </c>
      <c r="B15" s="21" t="s">
        <v>82</v>
      </c>
      <c r="C15" s="19">
        <f>C16+C17+C18</f>
        <v>9574</v>
      </c>
      <c r="D15" s="19">
        <f>D16+D17+D18</f>
        <v>9574</v>
      </c>
      <c r="E15" s="19">
        <f>E16+E17+E18</f>
        <v>9574</v>
      </c>
      <c r="F15" s="149"/>
      <c r="G15" s="149"/>
      <c r="H15" s="149"/>
      <c r="I15" s="149"/>
      <c r="J15" s="149">
        <f t="shared" si="1"/>
        <v>0</v>
      </c>
      <c r="K15" s="151"/>
      <c r="L15" s="149"/>
      <c r="M15" s="149"/>
      <c r="N15" s="149"/>
      <c r="O15" s="149"/>
    </row>
    <row r="16" spans="1:15" ht="24" customHeight="1">
      <c r="A16" s="107">
        <v>2082701</v>
      </c>
      <c r="B16" s="21" t="s">
        <v>83</v>
      </c>
      <c r="C16" s="19">
        <v>216</v>
      </c>
      <c r="D16" s="19">
        <v>216</v>
      </c>
      <c r="E16" s="19">
        <v>216</v>
      </c>
      <c r="F16" s="149"/>
      <c r="G16" s="149"/>
      <c r="H16" s="149"/>
      <c r="I16" s="149"/>
      <c r="J16" s="149">
        <f t="shared" si="1"/>
        <v>0</v>
      </c>
      <c r="K16" s="149"/>
      <c r="L16" s="149"/>
      <c r="M16" s="149"/>
      <c r="N16" s="149"/>
      <c r="O16" s="149"/>
    </row>
    <row r="17" spans="1:15" ht="24" customHeight="1">
      <c r="A17" s="119">
        <v>2082702</v>
      </c>
      <c r="B17" s="21" t="s">
        <v>84</v>
      </c>
      <c r="C17" s="19">
        <v>3741</v>
      </c>
      <c r="D17" s="19">
        <v>3741</v>
      </c>
      <c r="E17" s="19">
        <v>3741</v>
      </c>
      <c r="F17" s="149"/>
      <c r="G17" s="149"/>
      <c r="H17" s="149"/>
      <c r="I17" s="149"/>
      <c r="J17" s="149">
        <v>0</v>
      </c>
      <c r="K17" s="149"/>
      <c r="L17" s="149"/>
      <c r="M17" s="149"/>
      <c r="N17" s="149"/>
      <c r="O17" s="149"/>
    </row>
    <row r="18" spans="1:15" ht="24" customHeight="1">
      <c r="A18" s="119">
        <v>2082703</v>
      </c>
      <c r="B18" s="21" t="s">
        <v>85</v>
      </c>
      <c r="C18" s="19">
        <v>5617</v>
      </c>
      <c r="D18" s="19">
        <v>5617</v>
      </c>
      <c r="E18" s="19">
        <v>5617</v>
      </c>
      <c r="F18" s="149"/>
      <c r="G18" s="149"/>
      <c r="H18" s="149"/>
      <c r="I18" s="149"/>
      <c r="J18" s="149">
        <v>0</v>
      </c>
      <c r="K18" s="149"/>
      <c r="L18" s="149"/>
      <c r="M18" s="149"/>
      <c r="N18" s="149"/>
      <c r="O18" s="149"/>
    </row>
    <row r="19" spans="1:15" ht="24" customHeight="1">
      <c r="A19" s="150">
        <v>210</v>
      </c>
      <c r="B19" s="18" t="s">
        <v>86</v>
      </c>
      <c r="C19" s="19">
        <f>C21+C22+C23</f>
        <v>207388.56</v>
      </c>
      <c r="D19" s="19">
        <f>D21+D22+D23</f>
        <v>207388.56</v>
      </c>
      <c r="E19" s="19">
        <f>E21+E22+E23</f>
        <v>207388.56</v>
      </c>
      <c r="F19" s="148"/>
      <c r="G19" s="148"/>
      <c r="H19" s="148"/>
      <c r="I19" s="148"/>
      <c r="J19" s="148">
        <f t="shared" si="1"/>
        <v>0</v>
      </c>
      <c r="K19" s="148"/>
      <c r="L19" s="148"/>
      <c r="M19" s="148"/>
      <c r="N19" s="148"/>
      <c r="O19" s="148"/>
    </row>
    <row r="20" spans="1:15" ht="24" customHeight="1">
      <c r="A20" s="45">
        <v>21011</v>
      </c>
      <c r="B20" s="18" t="s">
        <v>87</v>
      </c>
      <c r="C20" s="19">
        <f>C21+C22+C23</f>
        <v>207388.56</v>
      </c>
      <c r="D20" s="19">
        <f>D21+D22+D23</f>
        <v>207388.56</v>
      </c>
      <c r="E20" s="19">
        <f>E21+E22+E23</f>
        <v>207388.56</v>
      </c>
      <c r="F20" s="148"/>
      <c r="G20" s="148"/>
      <c r="H20" s="148"/>
      <c r="I20" s="148"/>
      <c r="J20" s="148">
        <f t="shared" si="1"/>
        <v>0</v>
      </c>
      <c r="K20" s="148"/>
      <c r="L20" s="148"/>
      <c r="M20" s="148"/>
      <c r="N20" s="148"/>
      <c r="O20" s="148"/>
    </row>
    <row r="21" spans="1:15" ht="24" customHeight="1">
      <c r="A21" s="17" t="s">
        <v>88</v>
      </c>
      <c r="B21" s="18" t="s">
        <v>89</v>
      </c>
      <c r="C21" s="19">
        <v>149762.08</v>
      </c>
      <c r="D21" s="19">
        <v>149762.08</v>
      </c>
      <c r="E21" s="19">
        <v>149762.08</v>
      </c>
      <c r="F21" s="148"/>
      <c r="G21" s="148"/>
      <c r="H21" s="148"/>
      <c r="I21" s="148"/>
      <c r="J21" s="148">
        <f aca="true" t="shared" si="3" ref="J21:J27">K21+L21+M21+N21+O21</f>
        <v>0</v>
      </c>
      <c r="K21" s="148"/>
      <c r="L21" s="148"/>
      <c r="M21" s="148"/>
      <c r="N21" s="148"/>
      <c r="O21" s="148"/>
    </row>
    <row r="22" spans="1:15" ht="24" customHeight="1">
      <c r="A22" s="17" t="s">
        <v>90</v>
      </c>
      <c r="B22" s="18" t="s">
        <v>91</v>
      </c>
      <c r="C22" s="19">
        <v>45376.48</v>
      </c>
      <c r="D22" s="19">
        <v>45376.48</v>
      </c>
      <c r="E22" s="19">
        <v>45376.48</v>
      </c>
      <c r="F22" s="148"/>
      <c r="G22" s="148"/>
      <c r="H22" s="148"/>
      <c r="I22" s="148"/>
      <c r="J22" s="148">
        <f t="shared" si="3"/>
        <v>0</v>
      </c>
      <c r="K22" s="148"/>
      <c r="L22" s="148"/>
      <c r="M22" s="148"/>
      <c r="N22" s="148"/>
      <c r="O22" s="148"/>
    </row>
    <row r="23" spans="1:15" ht="24" customHeight="1">
      <c r="A23" s="17" t="s">
        <v>92</v>
      </c>
      <c r="B23" s="18" t="s">
        <v>93</v>
      </c>
      <c r="C23" s="19">
        <v>12250</v>
      </c>
      <c r="D23" s="19">
        <v>12250</v>
      </c>
      <c r="E23" s="19">
        <v>12250</v>
      </c>
      <c r="F23" s="148"/>
      <c r="G23" s="148"/>
      <c r="H23" s="148"/>
      <c r="I23" s="148"/>
      <c r="J23" s="148">
        <f t="shared" si="3"/>
        <v>0</v>
      </c>
      <c r="K23" s="148"/>
      <c r="L23" s="148"/>
      <c r="M23" s="148"/>
      <c r="N23" s="148"/>
      <c r="O23" s="148"/>
    </row>
    <row r="24" spans="1:15" ht="24" customHeight="1">
      <c r="A24" s="17" t="s">
        <v>94</v>
      </c>
      <c r="B24" s="18" t="s">
        <v>95</v>
      </c>
      <c r="C24" s="19">
        <f>C26+C27</f>
        <v>367584</v>
      </c>
      <c r="D24" s="19">
        <f>D26+D27</f>
        <v>367584</v>
      </c>
      <c r="E24" s="19">
        <f>E26+E27</f>
        <v>367584</v>
      </c>
      <c r="F24" s="148"/>
      <c r="G24" s="148"/>
      <c r="H24" s="148"/>
      <c r="I24" s="148"/>
      <c r="J24" s="148">
        <f t="shared" si="3"/>
        <v>0</v>
      </c>
      <c r="K24" s="148"/>
      <c r="L24" s="148"/>
      <c r="M24" s="148"/>
      <c r="N24" s="148"/>
      <c r="O24" s="148"/>
    </row>
    <row r="25" spans="1:15" ht="24" customHeight="1">
      <c r="A25" s="17" t="s">
        <v>96</v>
      </c>
      <c r="B25" s="18" t="s">
        <v>97</v>
      </c>
      <c r="C25" s="19">
        <f>C26+C27</f>
        <v>367584</v>
      </c>
      <c r="D25" s="19">
        <f>D26+D27</f>
        <v>367584</v>
      </c>
      <c r="E25" s="19">
        <f>E26+E27</f>
        <v>367584</v>
      </c>
      <c r="F25" s="148"/>
      <c r="G25" s="148"/>
      <c r="H25" s="148"/>
      <c r="I25" s="148"/>
      <c r="J25" s="148">
        <f t="shared" si="3"/>
        <v>0</v>
      </c>
      <c r="K25" s="148"/>
      <c r="L25" s="148"/>
      <c r="M25" s="148"/>
      <c r="N25" s="148"/>
      <c r="O25" s="148"/>
    </row>
    <row r="26" spans="1:15" ht="24" customHeight="1">
      <c r="A26" s="17" t="s">
        <v>98</v>
      </c>
      <c r="B26" s="18" t="s">
        <v>99</v>
      </c>
      <c r="C26" s="19">
        <v>241608</v>
      </c>
      <c r="D26" s="19">
        <v>241608</v>
      </c>
      <c r="E26" s="19">
        <v>241608</v>
      </c>
      <c r="F26" s="18"/>
      <c r="G26" s="18"/>
      <c r="H26" s="18"/>
      <c r="I26" s="18"/>
      <c r="J26" s="18">
        <f t="shared" si="3"/>
        <v>0</v>
      </c>
      <c r="K26" s="18"/>
      <c r="L26" s="18"/>
      <c r="M26" s="18"/>
      <c r="N26" s="18"/>
      <c r="O26" s="18"/>
    </row>
    <row r="27" spans="1:15" ht="24" customHeight="1">
      <c r="A27" s="17" t="s">
        <v>100</v>
      </c>
      <c r="B27" s="18" t="s">
        <v>101</v>
      </c>
      <c r="C27" s="19">
        <v>125976</v>
      </c>
      <c r="D27" s="19">
        <v>125976</v>
      </c>
      <c r="E27" s="19">
        <v>125976</v>
      </c>
      <c r="F27" s="18"/>
      <c r="G27" s="18"/>
      <c r="H27" s="18"/>
      <c r="I27" s="18"/>
      <c r="J27" s="18">
        <f t="shared" si="3"/>
        <v>0</v>
      </c>
      <c r="K27" s="18"/>
      <c r="L27" s="18"/>
      <c r="M27" s="18"/>
      <c r="N27" s="18"/>
      <c r="O27" s="18"/>
    </row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8" sqref="J8"/>
    </sheetView>
  </sheetViews>
  <sheetFormatPr defaultColWidth="9.140625" defaultRowHeight="12.75" customHeight="1"/>
  <cols>
    <col min="1" max="1" width="9.7109375" style="123" bestFit="1" customWidth="1"/>
    <col min="2" max="2" width="33.421875" style="1" bestFit="1" customWidth="1"/>
    <col min="3" max="5" width="14.8515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  <col min="13" max="13" width="11.28125" style="0" bestFit="1" customWidth="1"/>
  </cols>
  <sheetData>
    <row r="1" spans="1:8" ht="24.75" customHeight="1">
      <c r="A1" s="7" t="s">
        <v>102</v>
      </c>
      <c r="B1" s="7"/>
      <c r="C1" s="7"/>
      <c r="D1" s="7"/>
      <c r="E1" s="7"/>
      <c r="F1" s="7"/>
      <c r="G1" s="7"/>
      <c r="H1" s="7"/>
    </row>
    <row r="2" spans="1:8" ht="21" customHeight="1">
      <c r="A2" s="34" t="s">
        <v>103</v>
      </c>
      <c r="B2" s="34"/>
      <c r="C2" s="34"/>
      <c r="D2" s="34"/>
      <c r="E2" s="34"/>
      <c r="F2" s="34"/>
      <c r="G2" s="34"/>
      <c r="H2" s="34"/>
    </row>
    <row r="3" spans="1:8" ht="25.5" customHeight="1">
      <c r="A3" s="124" t="s">
        <v>50</v>
      </c>
      <c r="B3" s="124"/>
      <c r="C3" s="124" t="s">
        <v>104</v>
      </c>
      <c r="D3" s="124" t="s">
        <v>105</v>
      </c>
      <c r="E3" s="124"/>
      <c r="F3" s="124"/>
      <c r="G3" s="48" t="s">
        <v>106</v>
      </c>
      <c r="H3" s="48"/>
    </row>
    <row r="4" spans="1:8" ht="12" customHeight="1">
      <c r="A4" s="124"/>
      <c r="B4" s="124"/>
      <c r="C4" s="124"/>
      <c r="D4" s="124" t="s">
        <v>64</v>
      </c>
      <c r="E4" s="125" t="s">
        <v>107</v>
      </c>
      <c r="F4" s="124" t="s">
        <v>108</v>
      </c>
      <c r="G4" s="48" t="s">
        <v>109</v>
      </c>
      <c r="H4" s="48" t="s">
        <v>110</v>
      </c>
    </row>
    <row r="5" spans="1:8" ht="15" customHeight="1">
      <c r="A5" s="126" t="s">
        <v>111</v>
      </c>
      <c r="B5" s="124" t="s">
        <v>112</v>
      </c>
      <c r="C5" s="124"/>
      <c r="D5" s="124"/>
      <c r="E5" s="125"/>
      <c r="F5" s="124"/>
      <c r="G5" s="48"/>
      <c r="H5" s="48"/>
    </row>
    <row r="6" spans="1:8" ht="21.75" customHeight="1">
      <c r="A6" s="127" t="s">
        <v>63</v>
      </c>
      <c r="B6" s="128" t="s">
        <v>63</v>
      </c>
      <c r="C6" s="128" t="s">
        <v>113</v>
      </c>
      <c r="D6" s="129">
        <v>2</v>
      </c>
      <c r="E6" s="129">
        <v>3</v>
      </c>
      <c r="F6" s="129">
        <v>4</v>
      </c>
      <c r="G6" s="130">
        <v>5</v>
      </c>
      <c r="H6" s="130">
        <v>6</v>
      </c>
    </row>
    <row r="7" spans="1:8" ht="24.75" customHeight="1">
      <c r="A7" s="131"/>
      <c r="B7" s="132"/>
      <c r="C7" s="133">
        <f>SUM(C8:C19)</f>
        <v>8246448.479999999</v>
      </c>
      <c r="D7" s="134">
        <f>E7+F7</f>
        <v>4528088.52</v>
      </c>
      <c r="E7" s="134">
        <f>E8+E12+E20+E25</f>
        <v>4228088.52</v>
      </c>
      <c r="F7" s="135">
        <f>SUM(F8:F19)</f>
        <v>300000</v>
      </c>
      <c r="G7" s="40">
        <f>D7-C7</f>
        <v>-3718359.959999999</v>
      </c>
      <c r="H7" s="136">
        <f>D7/C7-1</f>
        <v>-0.450904406790158</v>
      </c>
    </row>
    <row r="8" spans="1:8" ht="24" customHeight="1">
      <c r="A8" s="137">
        <v>201</v>
      </c>
      <c r="B8" s="18" t="s">
        <v>66</v>
      </c>
      <c r="C8" s="18">
        <v>2614372.65</v>
      </c>
      <c r="D8" s="18">
        <f aca="true" t="shared" si="0" ref="D8:D28">E8+F8</f>
        <v>3267530.88</v>
      </c>
      <c r="E8" s="19">
        <f>E9</f>
        <v>3267530.88</v>
      </c>
      <c r="F8" s="114"/>
      <c r="G8" s="138">
        <v>0</v>
      </c>
      <c r="H8" s="139">
        <v>0</v>
      </c>
    </row>
    <row r="9" spans="1:8" ht="24" customHeight="1">
      <c r="A9" s="137">
        <v>20111</v>
      </c>
      <c r="B9" s="18" t="s">
        <v>68</v>
      </c>
      <c r="C9" s="18">
        <v>2457759.65</v>
      </c>
      <c r="D9" s="18">
        <f t="shared" si="0"/>
        <v>3267530.88</v>
      </c>
      <c r="E9" s="19">
        <f>E10+E11</f>
        <v>3267530.88</v>
      </c>
      <c r="F9" s="114"/>
      <c r="G9" s="138">
        <v>0</v>
      </c>
      <c r="H9" s="139">
        <v>0</v>
      </c>
    </row>
    <row r="10" spans="1:8" ht="24" customHeight="1">
      <c r="A10" s="137">
        <v>2011101</v>
      </c>
      <c r="B10" s="18" t="s">
        <v>70</v>
      </c>
      <c r="C10" s="18">
        <v>2078565.68</v>
      </c>
      <c r="D10" s="18">
        <f t="shared" si="0"/>
        <v>3267530.88</v>
      </c>
      <c r="E10" s="19">
        <v>3267530.88</v>
      </c>
      <c r="F10" s="114"/>
      <c r="G10" s="138">
        <f aca="true" t="shared" si="1" ref="G10:G28">D10-C10</f>
        <v>1188965.2</v>
      </c>
      <c r="H10" s="139">
        <f>D10/C10-1</f>
        <v>0.5720123311186394</v>
      </c>
    </row>
    <row r="11" spans="1:8" ht="24" customHeight="1">
      <c r="A11" s="137">
        <v>2011102</v>
      </c>
      <c r="B11" s="18" t="s">
        <v>72</v>
      </c>
      <c r="C11" s="18">
        <v>379193.97</v>
      </c>
      <c r="D11" s="18">
        <f t="shared" si="0"/>
        <v>300000</v>
      </c>
      <c r="E11" s="19"/>
      <c r="F11" s="114">
        <v>300000</v>
      </c>
      <c r="G11" s="138">
        <f t="shared" si="1"/>
        <v>-79193.96999999997</v>
      </c>
      <c r="H11" s="139">
        <f aca="true" t="shared" si="2" ref="H11:H28">D11/C11-1</f>
        <v>-0.2088481786775248</v>
      </c>
    </row>
    <row r="12" spans="1:8" ht="24" customHeight="1">
      <c r="A12" s="137">
        <v>208</v>
      </c>
      <c r="B12" s="18" t="s">
        <v>74</v>
      </c>
      <c r="C12" s="18">
        <v>235822.18</v>
      </c>
      <c r="D12" s="18">
        <f t="shared" si="0"/>
        <v>385585.08</v>
      </c>
      <c r="E12" s="19">
        <f>E13+E16</f>
        <v>385585.08</v>
      </c>
      <c r="F12" s="114"/>
      <c r="G12" s="138">
        <v>0</v>
      </c>
      <c r="H12" s="139">
        <v>0</v>
      </c>
    </row>
    <row r="13" spans="1:8" ht="24" customHeight="1">
      <c r="A13" s="137">
        <v>20805</v>
      </c>
      <c r="B13" s="18" t="s">
        <v>76</v>
      </c>
      <c r="C13" s="18">
        <v>230793.3</v>
      </c>
      <c r="D13" s="18">
        <f t="shared" si="0"/>
        <v>376011.2</v>
      </c>
      <c r="E13" s="19">
        <f>E14+E15</f>
        <v>376011.2</v>
      </c>
      <c r="F13" s="114"/>
      <c r="G13" s="138">
        <v>0</v>
      </c>
      <c r="H13" s="139">
        <v>0</v>
      </c>
    </row>
    <row r="14" spans="1:8" ht="24" customHeight="1">
      <c r="A14" s="137">
        <v>2080504</v>
      </c>
      <c r="B14" s="18" t="s">
        <v>78</v>
      </c>
      <c r="C14" s="18">
        <v>35056</v>
      </c>
      <c r="D14" s="18">
        <f t="shared" si="0"/>
        <v>1600</v>
      </c>
      <c r="E14" s="19">
        <v>1600</v>
      </c>
      <c r="F14" s="114"/>
      <c r="G14" s="138">
        <f t="shared" si="1"/>
        <v>-33456</v>
      </c>
      <c r="H14" s="139">
        <f t="shared" si="2"/>
        <v>-0.9543587403012324</v>
      </c>
    </row>
    <row r="15" spans="1:12" ht="24" customHeight="1">
      <c r="A15" s="137">
        <v>2080505</v>
      </c>
      <c r="B15" s="18" t="s">
        <v>80</v>
      </c>
      <c r="C15" s="18">
        <v>195737.3</v>
      </c>
      <c r="D15" s="18">
        <f t="shared" si="0"/>
        <v>374411.2</v>
      </c>
      <c r="E15" s="19">
        <v>374411.2</v>
      </c>
      <c r="F15" s="114"/>
      <c r="G15" s="138">
        <f t="shared" si="1"/>
        <v>178673.90000000002</v>
      </c>
      <c r="H15" s="139">
        <f t="shared" si="2"/>
        <v>0.9128249955424952</v>
      </c>
      <c r="L15" s="142"/>
    </row>
    <row r="16" spans="1:8" ht="24" customHeight="1">
      <c r="A16" s="140">
        <v>20827</v>
      </c>
      <c r="B16" s="21" t="s">
        <v>82</v>
      </c>
      <c r="C16" s="18">
        <v>9574</v>
      </c>
      <c r="D16" s="18">
        <f t="shared" si="0"/>
        <v>9573.880000000001</v>
      </c>
      <c r="E16" s="19">
        <f>E17+E18+E19</f>
        <v>9573.880000000001</v>
      </c>
      <c r="F16" s="141"/>
      <c r="G16" s="138">
        <f t="shared" si="1"/>
        <v>-0.11999999999898137</v>
      </c>
      <c r="H16" s="139">
        <v>0</v>
      </c>
    </row>
    <row r="17" spans="1:8" ht="24" customHeight="1">
      <c r="A17" s="137">
        <v>2082701</v>
      </c>
      <c r="B17" s="18" t="s">
        <v>114</v>
      </c>
      <c r="C17" s="18">
        <v>216</v>
      </c>
      <c r="D17" s="18">
        <f t="shared" si="0"/>
        <v>216</v>
      </c>
      <c r="E17" s="19">
        <v>216</v>
      </c>
      <c r="F17" s="114"/>
      <c r="G17" s="138">
        <f t="shared" si="1"/>
        <v>0</v>
      </c>
      <c r="H17" s="139">
        <f t="shared" si="2"/>
        <v>0</v>
      </c>
    </row>
    <row r="18" spans="1:8" ht="24" customHeight="1">
      <c r="A18" s="137">
        <v>2082702</v>
      </c>
      <c r="B18" s="18" t="s">
        <v>115</v>
      </c>
      <c r="C18" s="18">
        <v>3740.75</v>
      </c>
      <c r="D18" s="18">
        <f t="shared" si="0"/>
        <v>3740.75</v>
      </c>
      <c r="E18" s="19">
        <v>3740.75</v>
      </c>
      <c r="F18" s="114"/>
      <c r="G18" s="138">
        <f t="shared" si="1"/>
        <v>0</v>
      </c>
      <c r="H18" s="139">
        <f t="shared" si="2"/>
        <v>0</v>
      </c>
    </row>
    <row r="19" spans="1:8" ht="24" customHeight="1">
      <c r="A19" s="137">
        <v>2082703</v>
      </c>
      <c r="B19" s="18" t="s">
        <v>116</v>
      </c>
      <c r="C19" s="18">
        <v>5617</v>
      </c>
      <c r="D19" s="18">
        <f t="shared" si="0"/>
        <v>5617.13</v>
      </c>
      <c r="E19" s="19">
        <v>5617.13</v>
      </c>
      <c r="F19" s="114"/>
      <c r="G19" s="138">
        <f t="shared" si="1"/>
        <v>0.13000000000010914</v>
      </c>
      <c r="H19" s="139">
        <f t="shared" si="2"/>
        <v>2.314402706082852E-05</v>
      </c>
    </row>
    <row r="20" spans="1:8" ht="24" customHeight="1">
      <c r="A20" s="137">
        <v>210</v>
      </c>
      <c r="B20" s="18" t="s">
        <v>86</v>
      </c>
      <c r="C20" s="18">
        <v>113394.38</v>
      </c>
      <c r="D20" s="18">
        <f t="shared" si="0"/>
        <v>207388.56</v>
      </c>
      <c r="E20" s="19">
        <f>E21</f>
        <v>207388.56</v>
      </c>
      <c r="F20" s="114"/>
      <c r="G20" s="138">
        <v>0</v>
      </c>
      <c r="H20" s="139">
        <v>0</v>
      </c>
    </row>
    <row r="21" spans="1:8" ht="24" customHeight="1">
      <c r="A21" s="137">
        <v>21011</v>
      </c>
      <c r="B21" s="18" t="s">
        <v>87</v>
      </c>
      <c r="C21" s="18">
        <v>113394.38</v>
      </c>
      <c r="D21" s="18">
        <f t="shared" si="0"/>
        <v>207388.56</v>
      </c>
      <c r="E21" s="19">
        <f>E22+E23+E24</f>
        <v>207388.56</v>
      </c>
      <c r="F21" s="114"/>
      <c r="G21" s="138">
        <v>0</v>
      </c>
      <c r="H21" s="139">
        <v>0</v>
      </c>
    </row>
    <row r="22" spans="1:8" ht="24" customHeight="1">
      <c r="A22" s="137">
        <v>2101101</v>
      </c>
      <c r="B22" s="18" t="s">
        <v>89</v>
      </c>
      <c r="C22" s="18">
        <v>73082</v>
      </c>
      <c r="D22" s="18">
        <f t="shared" si="0"/>
        <v>149762.08</v>
      </c>
      <c r="E22" s="19">
        <v>149762.08</v>
      </c>
      <c r="F22" s="114"/>
      <c r="G22" s="138">
        <f t="shared" si="1"/>
        <v>76680.07999999999</v>
      </c>
      <c r="H22" s="139">
        <f t="shared" si="2"/>
        <v>1.049233463780411</v>
      </c>
    </row>
    <row r="23" spans="1:8" ht="24" customHeight="1">
      <c r="A23" s="137">
        <v>2101103</v>
      </c>
      <c r="B23" s="18" t="s">
        <v>91</v>
      </c>
      <c r="C23" s="18">
        <v>27312.38</v>
      </c>
      <c r="D23" s="18">
        <f t="shared" si="0"/>
        <v>45376.48</v>
      </c>
      <c r="E23" s="19">
        <v>45376.48</v>
      </c>
      <c r="F23" s="114"/>
      <c r="G23" s="138">
        <f t="shared" si="1"/>
        <v>18064.100000000002</v>
      </c>
      <c r="H23" s="139">
        <f t="shared" si="2"/>
        <v>0.6613887182296088</v>
      </c>
    </row>
    <row r="24" spans="1:8" ht="24" customHeight="1">
      <c r="A24" s="137">
        <v>2101199</v>
      </c>
      <c r="B24" s="18" t="s">
        <v>93</v>
      </c>
      <c r="C24" s="18">
        <v>13000</v>
      </c>
      <c r="D24" s="18">
        <f t="shared" si="0"/>
        <v>12250</v>
      </c>
      <c r="E24" s="19">
        <v>12250</v>
      </c>
      <c r="F24" s="114"/>
      <c r="G24" s="138">
        <f t="shared" si="1"/>
        <v>-750</v>
      </c>
      <c r="H24" s="139">
        <f t="shared" si="2"/>
        <v>-0.05769230769230771</v>
      </c>
    </row>
    <row r="25" spans="1:8" ht="24" customHeight="1">
      <c r="A25" s="137">
        <v>221</v>
      </c>
      <c r="B25" s="18" t="s">
        <v>95</v>
      </c>
      <c r="C25" s="18">
        <v>207597.6</v>
      </c>
      <c r="D25" s="18">
        <f t="shared" si="0"/>
        <v>367584</v>
      </c>
      <c r="E25" s="19">
        <f>E26</f>
        <v>367584</v>
      </c>
      <c r="F25" s="114"/>
      <c r="G25" s="138">
        <v>0</v>
      </c>
      <c r="H25" s="139">
        <v>0</v>
      </c>
    </row>
    <row r="26" spans="1:8" ht="24" customHeight="1">
      <c r="A26" s="137">
        <v>22102</v>
      </c>
      <c r="B26" s="18" t="s">
        <v>97</v>
      </c>
      <c r="C26" s="18">
        <v>207597.6</v>
      </c>
      <c r="D26" s="18">
        <f t="shared" si="0"/>
        <v>367584</v>
      </c>
      <c r="E26" s="19">
        <f>E27+E28</f>
        <v>367584</v>
      </c>
      <c r="F26" s="114"/>
      <c r="G26" s="138">
        <v>0</v>
      </c>
      <c r="H26" s="139">
        <v>0</v>
      </c>
    </row>
    <row r="27" spans="1:8" ht="24" customHeight="1">
      <c r="A27" s="137">
        <v>2210201</v>
      </c>
      <c r="B27" s="18" t="s">
        <v>99</v>
      </c>
      <c r="C27" s="18">
        <v>132405.6</v>
      </c>
      <c r="D27" s="18">
        <f t="shared" si="0"/>
        <v>241608</v>
      </c>
      <c r="E27" s="19">
        <v>241608</v>
      </c>
      <c r="F27" s="114"/>
      <c r="G27" s="138">
        <f t="shared" si="1"/>
        <v>109202.4</v>
      </c>
      <c r="H27" s="139">
        <f t="shared" si="2"/>
        <v>0.8247566568181406</v>
      </c>
    </row>
    <row r="28" spans="1:8" ht="24" customHeight="1">
      <c r="A28" s="137">
        <v>2210203</v>
      </c>
      <c r="B28" s="18" t="s">
        <v>101</v>
      </c>
      <c r="C28" s="18">
        <v>75192</v>
      </c>
      <c r="D28" s="18">
        <f t="shared" si="0"/>
        <v>125976</v>
      </c>
      <c r="E28" s="19">
        <v>125976</v>
      </c>
      <c r="F28" s="18"/>
      <c r="G28" s="138">
        <f t="shared" si="1"/>
        <v>50784</v>
      </c>
      <c r="H28" s="139">
        <f t="shared" si="2"/>
        <v>0.6753909990424514</v>
      </c>
    </row>
    <row r="29" ht="12.75" customHeight="1">
      <c r="E29" s="86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H67" sqref="H67"/>
    </sheetView>
  </sheetViews>
  <sheetFormatPr defaultColWidth="9.140625" defaultRowHeight="15" customHeight="1"/>
  <cols>
    <col min="1" max="1" width="15.140625" style="2" customWidth="1"/>
    <col min="2" max="2" width="29.7109375" style="2" customWidth="1"/>
    <col min="3" max="3" width="16.00390625" style="1" customWidth="1"/>
    <col min="4" max="4" width="15.8515625" style="1" customWidth="1"/>
    <col min="5" max="5" width="15.140625" style="1" customWidth="1"/>
    <col min="9" max="9" width="8.7109375" style="0" bestFit="1" customWidth="1"/>
    <col min="10" max="10" width="17.421875" style="0" bestFit="1" customWidth="1"/>
    <col min="11" max="11" width="16.140625" style="0" bestFit="1" customWidth="1"/>
    <col min="12" max="13" width="10.7109375" style="0" bestFit="1" customWidth="1"/>
    <col min="19" max="19" width="9.8515625" style="0" bestFit="1" customWidth="1"/>
  </cols>
  <sheetData>
    <row r="1" spans="1:5" s="1" customFormat="1" ht="21" customHeight="1">
      <c r="A1" s="6" t="s">
        <v>117</v>
      </c>
      <c r="B1" s="87"/>
      <c r="C1" s="88"/>
      <c r="D1" s="88"/>
      <c r="E1" s="88"/>
    </row>
    <row r="2" spans="1:5" s="1" customFormat="1" ht="15.75" customHeight="1">
      <c r="A2" s="89" t="s">
        <v>118</v>
      </c>
      <c r="B2" s="89"/>
      <c r="C2" s="90"/>
      <c r="D2" s="90"/>
      <c r="E2" s="91" t="s">
        <v>2</v>
      </c>
    </row>
    <row r="3" spans="1:5" s="1" customFormat="1" ht="24.75" customHeight="1">
      <c r="A3" s="92" t="s">
        <v>119</v>
      </c>
      <c r="B3" s="93"/>
      <c r="C3" s="73" t="s">
        <v>120</v>
      </c>
      <c r="D3" s="73"/>
      <c r="E3" s="73"/>
    </row>
    <row r="4" spans="1:5" s="1" customFormat="1" ht="33.75" customHeight="1">
      <c r="A4" s="92" t="s">
        <v>121</v>
      </c>
      <c r="B4" s="92" t="s">
        <v>122</v>
      </c>
      <c r="C4" s="73" t="s">
        <v>64</v>
      </c>
      <c r="D4" s="73" t="s">
        <v>123</v>
      </c>
      <c r="E4" s="73" t="s">
        <v>124</v>
      </c>
    </row>
    <row r="5" spans="1:5" s="1" customFormat="1" ht="18.75" customHeight="1">
      <c r="A5" s="93" t="s">
        <v>63</v>
      </c>
      <c r="B5" s="93" t="s">
        <v>63</v>
      </c>
      <c r="C5" s="73">
        <v>1</v>
      </c>
      <c r="D5" s="73">
        <v>2</v>
      </c>
      <c r="E5" s="73">
        <v>3</v>
      </c>
    </row>
    <row r="6" spans="1:5" s="1" customFormat="1" ht="18.75" customHeight="1">
      <c r="A6" s="94" t="s">
        <v>51</v>
      </c>
      <c r="B6" s="95"/>
      <c r="C6" s="96">
        <f>D6+E6</f>
        <v>4228088.16</v>
      </c>
      <c r="D6" s="96">
        <f>D7+D21+D49+D61</f>
        <v>3375557.2800000003</v>
      </c>
      <c r="E6" s="96">
        <f>E7+E21+E49+E61</f>
        <v>852530.88</v>
      </c>
    </row>
    <row r="7" spans="1:5" ht="18.75" customHeight="1">
      <c r="A7" s="97">
        <v>301</v>
      </c>
      <c r="B7" s="98" t="s">
        <v>125</v>
      </c>
      <c r="C7" s="99">
        <f>SUM(C8:C20)</f>
        <v>3371357.2800000003</v>
      </c>
      <c r="D7" s="99">
        <f>SUM(D8:D20)</f>
        <v>3371357.2800000003</v>
      </c>
      <c r="E7" s="99">
        <f>SUM(E8:E20)</f>
        <v>0</v>
      </c>
    </row>
    <row r="8" spans="1:5" ht="18.75" customHeight="1">
      <c r="A8" s="100">
        <v>30101</v>
      </c>
      <c r="B8" s="101" t="s">
        <v>126</v>
      </c>
      <c r="C8" s="102">
        <v>1029984</v>
      </c>
      <c r="D8" s="102">
        <v>1029984</v>
      </c>
      <c r="E8" s="18"/>
    </row>
    <row r="9" spans="1:5" ht="18.75" customHeight="1">
      <c r="A9" s="100">
        <v>30102</v>
      </c>
      <c r="B9" s="101" t="s">
        <v>127</v>
      </c>
      <c r="C9" s="103">
        <v>1088748</v>
      </c>
      <c r="D9" s="103">
        <v>1088748</v>
      </c>
      <c r="E9" s="18"/>
    </row>
    <row r="10" spans="1:5" ht="18.75" customHeight="1">
      <c r="A10" s="100">
        <v>30103</v>
      </c>
      <c r="B10" s="101" t="s">
        <v>128</v>
      </c>
      <c r="C10" s="102">
        <v>369332</v>
      </c>
      <c r="D10" s="102">
        <v>369332</v>
      </c>
      <c r="E10" s="18"/>
    </row>
    <row r="11" spans="1:5" ht="18.75" customHeight="1">
      <c r="A11" s="100">
        <v>30106</v>
      </c>
      <c r="B11" s="104" t="s">
        <v>129</v>
      </c>
      <c r="C11" s="105"/>
      <c r="D11" s="105"/>
      <c r="E11" s="18"/>
    </row>
    <row r="12" spans="1:5" ht="18.75" customHeight="1">
      <c r="A12" s="100">
        <v>30107</v>
      </c>
      <c r="B12" s="104" t="s">
        <v>130</v>
      </c>
      <c r="C12" s="106"/>
      <c r="D12" s="106"/>
      <c r="E12" s="21"/>
    </row>
    <row r="13" spans="1:5" ht="18.75" customHeight="1">
      <c r="A13" s="100">
        <v>30108</v>
      </c>
      <c r="B13" s="101" t="s">
        <v>131</v>
      </c>
      <c r="C13" s="102">
        <v>365675.2</v>
      </c>
      <c r="D13" s="102">
        <v>365675.2</v>
      </c>
      <c r="E13" s="18"/>
    </row>
    <row r="14" spans="1:5" ht="18.75" customHeight="1">
      <c r="A14" s="100">
        <v>30109</v>
      </c>
      <c r="B14" s="101" t="s">
        <v>132</v>
      </c>
      <c r="C14" s="107"/>
      <c r="D14" s="107"/>
      <c r="E14" s="18"/>
    </row>
    <row r="15" spans="1:5" ht="18.75" customHeight="1">
      <c r="A15" s="100">
        <v>30110</v>
      </c>
      <c r="B15" s="104" t="s">
        <v>133</v>
      </c>
      <c r="C15" s="105">
        <v>146270.08</v>
      </c>
      <c r="D15" s="105">
        <v>146270.08</v>
      </c>
      <c r="E15" s="108"/>
    </row>
    <row r="16" spans="1:5" ht="18.75" customHeight="1">
      <c r="A16" s="100">
        <v>30111</v>
      </c>
      <c r="B16" s="104" t="s">
        <v>134</v>
      </c>
      <c r="C16" s="109">
        <v>45376</v>
      </c>
      <c r="D16" s="109">
        <v>45376</v>
      </c>
      <c r="E16" s="18"/>
    </row>
    <row r="17" spans="1:5" ht="18.75" customHeight="1">
      <c r="A17" s="100">
        <v>30112</v>
      </c>
      <c r="B17" s="104" t="s">
        <v>135</v>
      </c>
      <c r="C17" s="109">
        <v>21802</v>
      </c>
      <c r="D17" s="109">
        <v>21802</v>
      </c>
      <c r="E17" s="18"/>
    </row>
    <row r="18" spans="1:5" ht="18.75" customHeight="1">
      <c r="A18" s="110">
        <v>30113</v>
      </c>
      <c r="B18" s="111" t="s">
        <v>136</v>
      </c>
      <c r="C18" s="109">
        <v>241608</v>
      </c>
      <c r="D18" s="109">
        <v>241608</v>
      </c>
      <c r="E18" s="19"/>
    </row>
    <row r="19" spans="1:5" ht="18.75" customHeight="1">
      <c r="A19" s="100">
        <v>30114</v>
      </c>
      <c r="B19" s="104" t="s">
        <v>137</v>
      </c>
      <c r="C19" s="109">
        <v>12250</v>
      </c>
      <c r="D19" s="109">
        <v>12250</v>
      </c>
      <c r="E19" s="18"/>
    </row>
    <row r="20" spans="1:5" ht="18.75" customHeight="1">
      <c r="A20" s="100">
        <v>30199</v>
      </c>
      <c r="B20" s="104" t="s">
        <v>138</v>
      </c>
      <c r="C20" s="109">
        <v>50312</v>
      </c>
      <c r="D20" s="109">
        <v>50312</v>
      </c>
      <c r="E20" s="18"/>
    </row>
    <row r="21" spans="1:5" ht="18.75" customHeight="1">
      <c r="A21" s="97">
        <v>302</v>
      </c>
      <c r="B21" s="98" t="s">
        <v>139</v>
      </c>
      <c r="C21" s="99">
        <v>852531</v>
      </c>
      <c r="D21" s="99">
        <f>SUM(D22:D48)</f>
        <v>0</v>
      </c>
      <c r="E21" s="99">
        <f>SUM(E22:E48)</f>
        <v>852530.88</v>
      </c>
    </row>
    <row r="22" spans="1:5" ht="18.75" customHeight="1">
      <c r="A22" s="100">
        <v>30201</v>
      </c>
      <c r="B22" s="104" t="s">
        <v>140</v>
      </c>
      <c r="C22" s="112">
        <v>240000</v>
      </c>
      <c r="D22" s="107"/>
      <c r="E22" s="113">
        <v>240000</v>
      </c>
    </row>
    <row r="23" spans="1:5" ht="18.75" customHeight="1">
      <c r="A23" s="100">
        <v>30202</v>
      </c>
      <c r="B23" s="104" t="s">
        <v>141</v>
      </c>
      <c r="C23" s="112">
        <v>50000</v>
      </c>
      <c r="D23" s="107"/>
      <c r="E23" s="113">
        <v>50000</v>
      </c>
    </row>
    <row r="24" spans="1:5" ht="18.75" customHeight="1">
      <c r="A24" s="100">
        <v>30203</v>
      </c>
      <c r="B24" s="104" t="s">
        <v>142</v>
      </c>
      <c r="C24" s="114"/>
      <c r="D24" s="18"/>
      <c r="E24" s="115"/>
    </row>
    <row r="25" spans="1:5" ht="18.75" customHeight="1">
      <c r="A25" s="100">
        <v>30204</v>
      </c>
      <c r="B25" s="104" t="s">
        <v>143</v>
      </c>
      <c r="C25" s="114"/>
      <c r="D25" s="18"/>
      <c r="E25" s="115"/>
    </row>
    <row r="26" spans="1:5" ht="18.75" customHeight="1">
      <c r="A26" s="100">
        <v>30205</v>
      </c>
      <c r="B26" s="104" t="s">
        <v>144</v>
      </c>
      <c r="C26" s="114"/>
      <c r="D26" s="18"/>
      <c r="E26" s="115"/>
    </row>
    <row r="27" spans="1:5" ht="18.75" customHeight="1">
      <c r="A27" s="100">
        <v>30206</v>
      </c>
      <c r="B27" s="104" t="s">
        <v>145</v>
      </c>
      <c r="C27" s="114"/>
      <c r="D27" s="18"/>
      <c r="E27" s="115"/>
    </row>
    <row r="28" spans="1:5" ht="18.75" customHeight="1">
      <c r="A28" s="100">
        <v>30207</v>
      </c>
      <c r="B28" s="104" t="s">
        <v>146</v>
      </c>
      <c r="C28" s="112">
        <v>25000</v>
      </c>
      <c r="D28" s="107"/>
      <c r="E28" s="113">
        <v>25000</v>
      </c>
    </row>
    <row r="29" spans="1:5" ht="18.75" customHeight="1">
      <c r="A29" s="100">
        <v>30208</v>
      </c>
      <c r="B29" s="104" t="s">
        <v>147</v>
      </c>
      <c r="C29" s="114"/>
      <c r="D29" s="107"/>
      <c r="E29" s="115"/>
    </row>
    <row r="30" spans="1:5" ht="18.75" customHeight="1">
      <c r="A30" s="100">
        <v>30209</v>
      </c>
      <c r="B30" s="104" t="s">
        <v>148</v>
      </c>
      <c r="C30" s="114"/>
      <c r="D30" s="107"/>
      <c r="E30" s="115"/>
    </row>
    <row r="31" spans="1:5" ht="18.75" customHeight="1">
      <c r="A31" s="100">
        <v>30211</v>
      </c>
      <c r="B31" s="116" t="s">
        <v>149</v>
      </c>
      <c r="C31" s="112">
        <v>50000</v>
      </c>
      <c r="D31" s="107"/>
      <c r="E31" s="113">
        <v>50000</v>
      </c>
    </row>
    <row r="32" spans="1:5" ht="18.75" customHeight="1">
      <c r="A32" s="117">
        <v>30212</v>
      </c>
      <c r="B32" s="118" t="s">
        <v>150</v>
      </c>
      <c r="C32" s="119"/>
      <c r="D32" s="107"/>
      <c r="E32" s="120"/>
    </row>
    <row r="33" spans="1:5" ht="18.75" customHeight="1">
      <c r="A33" s="117">
        <v>30213</v>
      </c>
      <c r="B33" s="118" t="s">
        <v>151</v>
      </c>
      <c r="C33" s="112">
        <v>30000</v>
      </c>
      <c r="D33" s="107"/>
      <c r="E33" s="113">
        <v>30000</v>
      </c>
    </row>
    <row r="34" spans="1:5" ht="18.75" customHeight="1">
      <c r="A34" s="117">
        <v>30214</v>
      </c>
      <c r="B34" s="118" t="s">
        <v>152</v>
      </c>
      <c r="C34" s="119"/>
      <c r="D34" s="107"/>
      <c r="E34" s="120"/>
    </row>
    <row r="35" spans="1:5" ht="18.75" customHeight="1">
      <c r="A35" s="117">
        <v>30215</v>
      </c>
      <c r="B35" s="118" t="s">
        <v>153</v>
      </c>
      <c r="C35" s="119"/>
      <c r="D35" s="107"/>
      <c r="E35" s="120"/>
    </row>
    <row r="36" spans="1:5" ht="18.75" customHeight="1">
      <c r="A36" s="117">
        <v>30216</v>
      </c>
      <c r="B36" s="118" t="s">
        <v>154</v>
      </c>
      <c r="C36" s="112">
        <v>60000</v>
      </c>
      <c r="D36" s="107"/>
      <c r="E36" s="113">
        <v>60000</v>
      </c>
    </row>
    <row r="37" spans="1:5" ht="18.75" customHeight="1">
      <c r="A37" s="117">
        <v>30217</v>
      </c>
      <c r="B37" s="118" t="s">
        <v>155</v>
      </c>
      <c r="C37" s="112">
        <v>5000</v>
      </c>
      <c r="D37" s="107"/>
      <c r="E37" s="113">
        <v>5000</v>
      </c>
    </row>
    <row r="38" spans="1:5" ht="18.75" customHeight="1">
      <c r="A38" s="117">
        <v>30218</v>
      </c>
      <c r="B38" s="118" t="s">
        <v>156</v>
      </c>
      <c r="C38" s="112">
        <v>15000</v>
      </c>
      <c r="D38" s="107"/>
      <c r="E38" s="113">
        <v>15000</v>
      </c>
    </row>
    <row r="39" spans="1:5" ht="18.75" customHeight="1">
      <c r="A39" s="117">
        <v>30224</v>
      </c>
      <c r="B39" s="118" t="s">
        <v>157</v>
      </c>
      <c r="C39" s="119"/>
      <c r="D39" s="107"/>
      <c r="E39" s="120"/>
    </row>
    <row r="40" spans="1:5" ht="18.75" customHeight="1">
      <c r="A40" s="117">
        <v>30225</v>
      </c>
      <c r="B40" s="118" t="s">
        <v>158</v>
      </c>
      <c r="C40" s="119"/>
      <c r="D40" s="107"/>
      <c r="E40" s="120"/>
    </row>
    <row r="41" spans="1:5" ht="18.75" customHeight="1">
      <c r="A41" s="117">
        <v>30226</v>
      </c>
      <c r="B41" s="118" t="s">
        <v>159</v>
      </c>
      <c r="C41" s="112">
        <v>50000</v>
      </c>
      <c r="D41" s="107"/>
      <c r="E41" s="113">
        <v>50000</v>
      </c>
    </row>
    <row r="42" spans="1:5" ht="18.75" customHeight="1">
      <c r="A42" s="117">
        <v>30227</v>
      </c>
      <c r="B42" s="118" t="s">
        <v>160</v>
      </c>
      <c r="C42" s="112"/>
      <c r="D42" s="107"/>
      <c r="E42" s="113"/>
    </row>
    <row r="43" spans="1:5" ht="18.75" customHeight="1">
      <c r="A43" s="117">
        <v>30228</v>
      </c>
      <c r="B43" s="118" t="s">
        <v>161</v>
      </c>
      <c r="C43" s="112">
        <v>34850.88</v>
      </c>
      <c r="D43" s="107"/>
      <c r="E43" s="113">
        <v>34850.88</v>
      </c>
    </row>
    <row r="44" spans="1:5" ht="18.75" customHeight="1">
      <c r="A44" s="117">
        <v>30229</v>
      </c>
      <c r="B44" s="118" t="s">
        <v>162</v>
      </c>
      <c r="C44" s="119"/>
      <c r="D44" s="107"/>
      <c r="E44" s="120"/>
    </row>
    <row r="45" spans="1:5" ht="18.75" customHeight="1">
      <c r="A45" s="117">
        <v>30231</v>
      </c>
      <c r="B45" s="118" t="s">
        <v>163</v>
      </c>
      <c r="C45" s="112">
        <v>50000</v>
      </c>
      <c r="D45" s="107"/>
      <c r="E45" s="113">
        <v>50000</v>
      </c>
    </row>
    <row r="46" spans="1:5" ht="18.75" customHeight="1">
      <c r="A46" s="117">
        <v>30239</v>
      </c>
      <c r="B46" s="118" t="s">
        <v>164</v>
      </c>
      <c r="C46" s="112">
        <v>231080</v>
      </c>
      <c r="D46" s="107"/>
      <c r="E46" s="113">
        <v>231080</v>
      </c>
    </row>
    <row r="47" spans="1:5" ht="18.75" customHeight="1">
      <c r="A47" s="117">
        <v>30240</v>
      </c>
      <c r="B47" s="118" t="s">
        <v>165</v>
      </c>
      <c r="C47" s="119"/>
      <c r="D47" s="107"/>
      <c r="E47" s="120"/>
    </row>
    <row r="48" spans="1:5" ht="18.75" customHeight="1">
      <c r="A48" s="117">
        <v>30299</v>
      </c>
      <c r="B48" s="118" t="s">
        <v>166</v>
      </c>
      <c r="C48" s="112">
        <v>11600</v>
      </c>
      <c r="D48" s="107"/>
      <c r="E48" s="113">
        <v>11600</v>
      </c>
    </row>
    <row r="49" spans="1:5" ht="18.75" customHeight="1">
      <c r="A49" s="121">
        <v>303</v>
      </c>
      <c r="B49" s="122" t="s">
        <v>167</v>
      </c>
      <c r="C49" s="107">
        <f>SUM(C50:C60)</f>
        <v>4200</v>
      </c>
      <c r="D49" s="107">
        <f>SUM(D50:D60)</f>
        <v>4200</v>
      </c>
      <c r="E49" s="107">
        <f>SUM(E50:E60)</f>
        <v>0</v>
      </c>
    </row>
    <row r="50" spans="1:5" ht="18.75" customHeight="1">
      <c r="A50" s="117">
        <v>30301</v>
      </c>
      <c r="B50" s="118" t="s">
        <v>168</v>
      </c>
      <c r="C50" s="107"/>
      <c r="D50" s="107"/>
      <c r="E50" s="107"/>
    </row>
    <row r="51" spans="1:5" ht="18.75" customHeight="1">
      <c r="A51" s="117">
        <v>30302</v>
      </c>
      <c r="B51" s="118" t="s">
        <v>169</v>
      </c>
      <c r="C51" s="107"/>
      <c r="D51" s="107"/>
      <c r="E51" s="107"/>
    </row>
    <row r="52" spans="1:5" ht="18.75" customHeight="1">
      <c r="A52" s="117">
        <v>30303</v>
      </c>
      <c r="B52" s="118" t="s">
        <v>170</v>
      </c>
      <c r="C52" s="107"/>
      <c r="D52" s="107"/>
      <c r="E52" s="107"/>
    </row>
    <row r="53" spans="1:5" ht="18.75" customHeight="1">
      <c r="A53" s="117">
        <v>30304</v>
      </c>
      <c r="B53" s="118" t="s">
        <v>171</v>
      </c>
      <c r="C53" s="107"/>
      <c r="D53" s="107"/>
      <c r="E53" s="107"/>
    </row>
    <row r="54" spans="1:5" ht="18.75" customHeight="1">
      <c r="A54" s="117">
        <v>30305</v>
      </c>
      <c r="B54" s="118" t="s">
        <v>172</v>
      </c>
      <c r="C54" s="107"/>
      <c r="D54" s="107"/>
      <c r="E54" s="107"/>
    </row>
    <row r="55" spans="1:5" ht="18.75" customHeight="1">
      <c r="A55" s="117">
        <v>30306</v>
      </c>
      <c r="B55" s="118" t="s">
        <v>173</v>
      </c>
      <c r="C55" s="107"/>
      <c r="D55" s="107"/>
      <c r="E55" s="107"/>
    </row>
    <row r="56" spans="1:5" ht="18.75" customHeight="1">
      <c r="A56" s="117">
        <v>30307</v>
      </c>
      <c r="B56" s="118" t="s">
        <v>174</v>
      </c>
      <c r="C56" s="107"/>
      <c r="D56" s="107"/>
      <c r="E56" s="107"/>
    </row>
    <row r="57" spans="1:5" ht="18.75" customHeight="1">
      <c r="A57" s="117">
        <v>30308</v>
      </c>
      <c r="B57" s="118" t="s">
        <v>175</v>
      </c>
      <c r="C57" s="107"/>
      <c r="D57" s="107"/>
      <c r="E57" s="107"/>
    </row>
    <row r="58" spans="1:5" ht="18.75" customHeight="1">
      <c r="A58" s="117">
        <v>30309</v>
      </c>
      <c r="B58" s="118" t="s">
        <v>176</v>
      </c>
      <c r="C58" s="107"/>
      <c r="D58" s="107"/>
      <c r="E58" s="107"/>
    </row>
    <row r="59" spans="1:5" ht="18.75" customHeight="1">
      <c r="A59" s="117">
        <v>30310</v>
      </c>
      <c r="B59" s="118" t="s">
        <v>177</v>
      </c>
      <c r="C59" s="107"/>
      <c r="D59" s="107"/>
      <c r="E59" s="107"/>
    </row>
    <row r="60" spans="1:5" ht="18.75" customHeight="1">
      <c r="A60" s="117">
        <v>30399</v>
      </c>
      <c r="B60" s="118" t="s">
        <v>178</v>
      </c>
      <c r="C60" s="109">
        <v>4200</v>
      </c>
      <c r="D60" s="109">
        <v>4200</v>
      </c>
      <c r="E60" s="107"/>
    </row>
    <row r="61" spans="1:5" ht="18.75" customHeight="1">
      <c r="A61" s="121">
        <v>310</v>
      </c>
      <c r="B61" s="122" t="s">
        <v>179</v>
      </c>
      <c r="C61" s="107"/>
      <c r="D61" s="107"/>
      <c r="E61" s="107"/>
    </row>
    <row r="62" spans="1:5" ht="18.75" customHeight="1">
      <c r="A62" s="117">
        <v>31002</v>
      </c>
      <c r="B62" s="118" t="s">
        <v>180</v>
      </c>
      <c r="C62" s="109"/>
      <c r="E62" s="109"/>
    </row>
    <row r="63" spans="1:5" ht="18.75" customHeight="1">
      <c r="A63" s="117">
        <v>31003</v>
      </c>
      <c r="B63" s="118" t="s">
        <v>181</v>
      </c>
      <c r="C63" s="107"/>
      <c r="D63" s="107"/>
      <c r="E63" s="107"/>
    </row>
    <row r="64" spans="1:5" ht="18.75" customHeight="1">
      <c r="A64" s="117">
        <v>31007</v>
      </c>
      <c r="B64" s="118" t="s">
        <v>182</v>
      </c>
      <c r="C64" s="107"/>
      <c r="D64" s="107"/>
      <c r="E64" s="107"/>
    </row>
    <row r="65" spans="1:5" ht="18.75" customHeight="1">
      <c r="A65" s="117">
        <v>31099</v>
      </c>
      <c r="B65" s="118" t="s">
        <v>183</v>
      </c>
      <c r="C65" s="107"/>
      <c r="D65" s="107"/>
      <c r="E65" s="107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" right="0.59" top="0.98" bottom="0.5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F17" sqref="F17"/>
    </sheetView>
  </sheetViews>
  <sheetFormatPr defaultColWidth="9.140625" defaultRowHeight="12.75" customHeight="1"/>
  <cols>
    <col min="1" max="1" width="36.00390625" style="1" customWidth="1"/>
    <col min="2" max="2" width="6.28125" style="1" customWidth="1"/>
    <col min="3" max="3" width="4.00390625" style="1" customWidth="1"/>
    <col min="4" max="4" width="5.8515625" style="1" customWidth="1"/>
    <col min="5" max="5" width="5.140625" style="1" customWidth="1"/>
    <col min="6" max="7" width="5.8515625" style="1" customWidth="1"/>
    <col min="8" max="8" width="5.421875" style="1" customWidth="1"/>
    <col min="9" max="9" width="5.00390625" style="1" customWidth="1"/>
    <col min="10" max="10" width="6.00390625" style="1" customWidth="1"/>
    <col min="11" max="11" width="5.140625" style="1" customWidth="1"/>
    <col min="12" max="12" width="6.00390625" style="1" customWidth="1"/>
    <col min="13" max="13" width="4.28125" style="1" customWidth="1"/>
    <col min="14" max="14" width="6.00390625" style="1" customWidth="1"/>
    <col min="15" max="15" width="4.57421875" style="1" customWidth="1"/>
    <col min="16" max="16" width="5.7109375" style="1" customWidth="1"/>
    <col min="17" max="17" width="5.00390625" style="1" customWidth="1"/>
    <col min="18" max="18" width="6.00390625" style="1" customWidth="1"/>
    <col min="19" max="19" width="5.57421875" style="1" customWidth="1"/>
    <col min="20" max="20" width="9.140625" style="1" customWidth="1"/>
  </cols>
  <sheetData>
    <row r="1" spans="1:19" s="1" customFormat="1" ht="24" customHeight="1">
      <c r="A1" s="77" t="s">
        <v>184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1" customFormat="1" ht="1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20.25" customHeight="1">
      <c r="A3" s="36" t="s">
        <v>185</v>
      </c>
      <c r="B3" s="36" t="s">
        <v>186</v>
      </c>
      <c r="C3" s="36"/>
      <c r="D3" s="36"/>
      <c r="E3" s="36"/>
      <c r="F3" s="36"/>
      <c r="G3" s="36"/>
      <c r="H3" s="36" t="s">
        <v>104</v>
      </c>
      <c r="I3" s="36"/>
      <c r="J3" s="36"/>
      <c r="K3" s="36"/>
      <c r="L3" s="36"/>
      <c r="M3" s="36"/>
      <c r="N3" s="36" t="s">
        <v>105</v>
      </c>
      <c r="O3" s="36"/>
      <c r="P3" s="36"/>
      <c r="Q3" s="36"/>
      <c r="R3" s="36"/>
      <c r="S3" s="36"/>
    </row>
    <row r="4" spans="1:19" s="1" customFormat="1" ht="21.75" customHeight="1">
      <c r="A4" s="36"/>
      <c r="B4" s="36" t="s">
        <v>64</v>
      </c>
      <c r="C4" s="78" t="s">
        <v>187</v>
      </c>
      <c r="D4" s="36" t="s">
        <v>188</v>
      </c>
      <c r="E4" s="36"/>
      <c r="F4" s="36"/>
      <c r="G4" s="36" t="s">
        <v>189</v>
      </c>
      <c r="H4" s="36" t="s">
        <v>64</v>
      </c>
      <c r="I4" s="36" t="s">
        <v>187</v>
      </c>
      <c r="J4" s="36" t="s">
        <v>188</v>
      </c>
      <c r="K4" s="36"/>
      <c r="L4" s="36"/>
      <c r="M4" s="36" t="s">
        <v>155</v>
      </c>
      <c r="N4" s="36" t="s">
        <v>64</v>
      </c>
      <c r="O4" s="36" t="s">
        <v>187</v>
      </c>
      <c r="P4" s="36" t="s">
        <v>188</v>
      </c>
      <c r="Q4" s="36"/>
      <c r="R4" s="36"/>
      <c r="S4" s="36" t="s">
        <v>155</v>
      </c>
    </row>
    <row r="5" spans="1:19" s="1" customFormat="1" ht="54" customHeight="1">
      <c r="A5" s="36"/>
      <c r="B5" s="79"/>
      <c r="C5" s="78"/>
      <c r="D5" s="36" t="s">
        <v>12</v>
      </c>
      <c r="E5" s="36" t="s">
        <v>190</v>
      </c>
      <c r="F5" s="36" t="s">
        <v>191</v>
      </c>
      <c r="G5" s="36"/>
      <c r="H5" s="79"/>
      <c r="I5" s="36"/>
      <c r="J5" s="36" t="s">
        <v>12</v>
      </c>
      <c r="K5" s="36" t="s">
        <v>192</v>
      </c>
      <c r="L5" s="36" t="s">
        <v>191</v>
      </c>
      <c r="M5" s="36"/>
      <c r="N5" s="79"/>
      <c r="O5" s="36"/>
      <c r="P5" s="36" t="s">
        <v>12</v>
      </c>
      <c r="Q5" s="36" t="s">
        <v>192</v>
      </c>
      <c r="R5" s="36" t="s">
        <v>191</v>
      </c>
      <c r="S5" s="36"/>
    </row>
    <row r="6" spans="1:19" s="1" customFormat="1" ht="20.25" customHeight="1">
      <c r="A6" s="80" t="s">
        <v>63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</row>
    <row r="7" spans="1:22" s="1" customFormat="1" ht="21.75" customHeight="1">
      <c r="A7" s="81" t="s">
        <v>193</v>
      </c>
      <c r="B7" s="82">
        <f>C7+D7+G7</f>
        <v>100000</v>
      </c>
      <c r="C7" s="82">
        <v>0</v>
      </c>
      <c r="D7" s="82">
        <f>E7+F7</f>
        <v>50000</v>
      </c>
      <c r="E7" s="82">
        <v>0</v>
      </c>
      <c r="F7" s="82">
        <v>50000</v>
      </c>
      <c r="G7" s="82">
        <v>50000</v>
      </c>
      <c r="H7" s="82">
        <f>I7+J7+M7</f>
        <v>50000</v>
      </c>
      <c r="I7" s="82">
        <v>0</v>
      </c>
      <c r="J7" s="82">
        <v>50000</v>
      </c>
      <c r="K7" s="82">
        <v>0</v>
      </c>
      <c r="L7" s="82">
        <v>50000</v>
      </c>
      <c r="M7" s="82">
        <v>0</v>
      </c>
      <c r="N7" s="82">
        <f>O7+P7+S7</f>
        <v>55000</v>
      </c>
      <c r="O7" s="82">
        <v>0</v>
      </c>
      <c r="P7" s="82">
        <v>50000</v>
      </c>
      <c r="Q7" s="82">
        <v>0</v>
      </c>
      <c r="R7" s="85">
        <v>50000</v>
      </c>
      <c r="S7" s="85">
        <v>5000</v>
      </c>
      <c r="T7" s="86"/>
      <c r="U7" s="86"/>
      <c r="V7" s="86"/>
    </row>
    <row r="8" spans="1:19" ht="24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24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24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24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24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24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24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24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24" customHeight="1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24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24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7" sqref="A7:J7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67" t="s">
        <v>194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4.25" customHeight="1">
      <c r="A2" s="68" t="s">
        <v>195</v>
      </c>
      <c r="J2" s="72" t="s">
        <v>2</v>
      </c>
    </row>
    <row r="3" spans="1:10" s="1" customFormat="1" ht="25.5" customHeight="1">
      <c r="A3" s="11" t="s">
        <v>50</v>
      </c>
      <c r="B3" s="11"/>
      <c r="C3" s="11" t="s">
        <v>196</v>
      </c>
      <c r="D3" s="11" t="s">
        <v>105</v>
      </c>
      <c r="E3" s="11"/>
      <c r="F3" s="11"/>
      <c r="G3" s="11"/>
      <c r="H3" s="11"/>
      <c r="I3" s="11" t="s">
        <v>197</v>
      </c>
      <c r="J3" s="73"/>
    </row>
    <row r="4" spans="1:10" s="1" customFormat="1" ht="15" customHeight="1">
      <c r="A4" s="11" t="s">
        <v>198</v>
      </c>
      <c r="B4" s="11" t="s">
        <v>112</v>
      </c>
      <c r="C4" s="11"/>
      <c r="D4" s="11" t="s">
        <v>12</v>
      </c>
      <c r="E4" s="11" t="s">
        <v>107</v>
      </c>
      <c r="F4" s="11"/>
      <c r="G4" s="11"/>
      <c r="H4" s="11" t="s">
        <v>108</v>
      </c>
      <c r="I4" s="11" t="s">
        <v>109</v>
      </c>
      <c r="J4" s="73" t="s">
        <v>110</v>
      </c>
    </row>
    <row r="5" spans="1:10" s="1" customFormat="1" ht="23.25" customHeight="1">
      <c r="A5" s="11"/>
      <c r="B5" s="11"/>
      <c r="C5" s="11"/>
      <c r="D5" s="11"/>
      <c r="E5" s="11" t="s">
        <v>12</v>
      </c>
      <c r="F5" s="11" t="s">
        <v>199</v>
      </c>
      <c r="G5" s="11" t="s">
        <v>200</v>
      </c>
      <c r="H5" s="11"/>
      <c r="I5" s="11"/>
      <c r="J5" s="73"/>
    </row>
    <row r="6" spans="1:10" s="1" customFormat="1" ht="20.25" customHeight="1">
      <c r="A6" s="12" t="s">
        <v>63</v>
      </c>
      <c r="B6" s="12" t="s">
        <v>63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</row>
    <row r="7" spans="1:10" s="1" customFormat="1" ht="20.25" customHeight="1">
      <c r="A7" s="69">
        <v>0</v>
      </c>
      <c r="B7" s="69">
        <v>0</v>
      </c>
      <c r="C7" s="70">
        <v>0</v>
      </c>
      <c r="D7" s="70">
        <f>E7+H7</f>
        <v>0</v>
      </c>
      <c r="E7" s="70">
        <f>F7+G7</f>
        <v>0</v>
      </c>
      <c r="F7" s="70">
        <v>0</v>
      </c>
      <c r="G7" s="70">
        <v>0</v>
      </c>
      <c r="H7" s="70">
        <v>0</v>
      </c>
      <c r="I7" s="74">
        <f>D7-C7</f>
        <v>0</v>
      </c>
      <c r="J7" s="75">
        <v>0</v>
      </c>
    </row>
    <row r="8" spans="1:10" ht="24" customHeight="1">
      <c r="A8" s="71"/>
      <c r="B8" s="71"/>
      <c r="C8" s="18"/>
      <c r="D8" s="18"/>
      <c r="E8" s="18"/>
      <c r="F8" s="18"/>
      <c r="G8" s="18"/>
      <c r="H8" s="18"/>
      <c r="I8" s="18"/>
      <c r="J8" s="76"/>
    </row>
    <row r="9" spans="1:10" ht="24" customHeight="1">
      <c r="A9" s="71"/>
      <c r="B9" s="71"/>
      <c r="C9" s="18"/>
      <c r="D9" s="18"/>
      <c r="E9" s="18"/>
      <c r="F9" s="18"/>
      <c r="G9" s="18"/>
      <c r="H9" s="18"/>
      <c r="I9" s="18"/>
      <c r="J9" s="76"/>
    </row>
    <row r="10" spans="1:10" ht="24" customHeight="1">
      <c r="A10" s="71"/>
      <c r="B10" s="71"/>
      <c r="C10" s="18"/>
      <c r="D10" s="18"/>
      <c r="E10" s="18"/>
      <c r="F10" s="18"/>
      <c r="G10" s="18"/>
      <c r="H10" s="18"/>
      <c r="I10" s="18"/>
      <c r="J10" s="76"/>
    </row>
    <row r="11" spans="1:10" ht="24" customHeight="1">
      <c r="A11" s="71"/>
      <c r="B11" s="71"/>
      <c r="C11" s="18"/>
      <c r="D11" s="18"/>
      <c r="E11" s="18"/>
      <c r="F11" s="18"/>
      <c r="G11" s="18"/>
      <c r="H11" s="18"/>
      <c r="I11" s="18"/>
      <c r="J11" s="76"/>
    </row>
    <row r="12" spans="1:10" ht="24" customHeight="1">
      <c r="A12" s="71"/>
      <c r="B12" s="71"/>
      <c r="C12" s="18"/>
      <c r="D12" s="18"/>
      <c r="E12" s="18"/>
      <c r="F12" s="18"/>
      <c r="G12" s="18"/>
      <c r="H12" s="18"/>
      <c r="I12" s="18"/>
      <c r="J12" s="76"/>
    </row>
    <row r="13" spans="1:13" ht="24" customHeight="1">
      <c r="A13" s="71"/>
      <c r="B13" s="71"/>
      <c r="C13" s="18"/>
      <c r="D13" s="18"/>
      <c r="E13" s="18"/>
      <c r="F13" s="18"/>
      <c r="G13" s="18"/>
      <c r="H13" s="18"/>
      <c r="I13" s="18"/>
      <c r="J13" s="76"/>
      <c r="M13" t="s">
        <v>201</v>
      </c>
    </row>
    <row r="14" spans="1:10" ht="24" customHeight="1">
      <c r="A14" s="71"/>
      <c r="B14" s="71"/>
      <c r="C14" s="18"/>
      <c r="D14" s="18"/>
      <c r="E14" s="18"/>
      <c r="F14" s="18"/>
      <c r="G14" s="18"/>
      <c r="H14" s="18"/>
      <c r="I14" s="18"/>
      <c r="J14" s="76"/>
    </row>
    <row r="15" spans="1:10" ht="24" customHeight="1">
      <c r="A15" s="71"/>
      <c r="B15" s="71"/>
      <c r="C15" s="18"/>
      <c r="D15" s="18"/>
      <c r="E15" s="18"/>
      <c r="F15" s="18"/>
      <c r="G15" s="18"/>
      <c r="H15" s="18"/>
      <c r="I15" s="18"/>
      <c r="J15" s="76"/>
    </row>
    <row r="16" spans="1:10" ht="24" customHeight="1">
      <c r="A16" s="71"/>
      <c r="B16" s="71"/>
      <c r="C16" s="18"/>
      <c r="D16" s="18"/>
      <c r="E16" s="18"/>
      <c r="F16" s="18"/>
      <c r="G16" s="18"/>
      <c r="H16" s="18"/>
      <c r="I16" s="18"/>
      <c r="J16" s="76"/>
    </row>
    <row r="17" spans="1:10" ht="24" customHeight="1">
      <c r="A17" s="71"/>
      <c r="B17" s="71"/>
      <c r="C17" s="18"/>
      <c r="D17" s="18"/>
      <c r="E17" s="18"/>
      <c r="F17" s="18"/>
      <c r="G17" s="18"/>
      <c r="H17" s="18"/>
      <c r="I17" s="18"/>
      <c r="J17" s="76"/>
    </row>
    <row r="18" spans="1:10" ht="24" customHeight="1">
      <c r="A18" s="71"/>
      <c r="B18" s="71"/>
      <c r="C18" s="18"/>
      <c r="D18" s="18"/>
      <c r="E18" s="18"/>
      <c r="F18" s="18"/>
      <c r="G18" s="18"/>
      <c r="H18" s="18"/>
      <c r="I18" s="18"/>
      <c r="J18" s="76"/>
    </row>
    <row r="19" spans="1:10" ht="24" customHeight="1">
      <c r="A19" s="71"/>
      <c r="B19" s="71"/>
      <c r="C19" s="18"/>
      <c r="D19" s="18"/>
      <c r="E19" s="18"/>
      <c r="F19" s="18"/>
      <c r="G19" s="18"/>
      <c r="H19" s="18"/>
      <c r="I19" s="18"/>
      <c r="J19" s="76"/>
    </row>
    <row r="20" spans="1:10" ht="24" customHeight="1">
      <c r="A20" s="71"/>
      <c r="B20" s="71"/>
      <c r="C20" s="18"/>
      <c r="D20" s="18"/>
      <c r="E20" s="18"/>
      <c r="F20" s="18"/>
      <c r="G20" s="18"/>
      <c r="H20" s="18"/>
      <c r="I20" s="18"/>
      <c r="J20" s="76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0" sqref="F10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ht="27.75" customHeight="1">
      <c r="A1" s="50" t="s">
        <v>202</v>
      </c>
      <c r="B1" s="50"/>
      <c r="C1" s="50"/>
      <c r="D1" s="50"/>
    </row>
    <row r="2" spans="1:4" ht="18.75" customHeight="1">
      <c r="A2" s="51" t="s">
        <v>1</v>
      </c>
      <c r="B2" s="51"/>
      <c r="C2" s="52"/>
      <c r="D2" s="53" t="s">
        <v>2</v>
      </c>
    </row>
    <row r="3" spans="1:4" ht="19.5" customHeight="1">
      <c r="A3" s="54" t="s">
        <v>203</v>
      </c>
      <c r="B3" s="54"/>
      <c r="C3" s="54" t="s">
        <v>204</v>
      </c>
      <c r="D3" s="54"/>
    </row>
    <row r="4" spans="1:4" ht="15" customHeight="1">
      <c r="A4" s="54" t="s">
        <v>205</v>
      </c>
      <c r="B4" s="54" t="s">
        <v>6</v>
      </c>
      <c r="C4" s="54" t="s">
        <v>205</v>
      </c>
      <c r="D4" s="54" t="s">
        <v>6</v>
      </c>
    </row>
    <row r="5" spans="1:4" ht="24" customHeight="1">
      <c r="A5" s="55" t="s">
        <v>206</v>
      </c>
      <c r="B5" s="56">
        <f>B6+B7</f>
        <v>4528088.52</v>
      </c>
      <c r="C5" s="55" t="s">
        <v>207</v>
      </c>
      <c r="D5" s="56">
        <f>D6+D7</f>
        <v>4528088.52</v>
      </c>
    </row>
    <row r="6" spans="1:4" ht="24" customHeight="1">
      <c r="A6" s="55" t="s">
        <v>208</v>
      </c>
      <c r="B6" s="57">
        <v>4528088.52</v>
      </c>
      <c r="C6" s="58" t="s">
        <v>209</v>
      </c>
      <c r="D6" s="57">
        <v>4528088.52</v>
      </c>
    </row>
    <row r="7" spans="1:4" ht="24" customHeight="1">
      <c r="A7" s="55" t="s">
        <v>210</v>
      </c>
      <c r="B7" s="59"/>
      <c r="C7" s="58" t="s">
        <v>211</v>
      </c>
      <c r="D7" s="59"/>
    </row>
    <row r="8" spans="1:4" ht="24" customHeight="1">
      <c r="A8" s="55" t="s">
        <v>212</v>
      </c>
      <c r="B8" s="59">
        <f>B9+B10</f>
        <v>0</v>
      </c>
      <c r="C8" s="55" t="s">
        <v>213</v>
      </c>
      <c r="D8" s="59">
        <f>D9+D10</f>
        <v>0</v>
      </c>
    </row>
    <row r="9" spans="1:4" ht="24" customHeight="1">
      <c r="A9" s="55" t="s">
        <v>214</v>
      </c>
      <c r="B9" s="59"/>
      <c r="C9" s="58" t="s">
        <v>209</v>
      </c>
      <c r="D9" s="59"/>
    </row>
    <row r="10" spans="1:4" ht="24" customHeight="1">
      <c r="A10" s="55" t="s">
        <v>215</v>
      </c>
      <c r="B10" s="59"/>
      <c r="C10" s="58" t="s">
        <v>211</v>
      </c>
      <c r="D10" s="59"/>
    </row>
    <row r="11" spans="1:4" ht="24" customHeight="1">
      <c r="A11" s="55" t="s">
        <v>216</v>
      </c>
      <c r="B11" s="59"/>
      <c r="C11" s="55" t="s">
        <v>217</v>
      </c>
      <c r="D11" s="59"/>
    </row>
    <row r="12" spans="1:4" ht="24" customHeight="1">
      <c r="A12" s="55" t="s">
        <v>218</v>
      </c>
      <c r="B12" s="59"/>
      <c r="C12" s="55" t="s">
        <v>219</v>
      </c>
      <c r="D12" s="55"/>
    </row>
    <row r="13" spans="1:4" ht="24" customHeight="1">
      <c r="A13" s="55" t="s">
        <v>220</v>
      </c>
      <c r="B13" s="59"/>
      <c r="C13" s="55" t="s">
        <v>221</v>
      </c>
      <c r="D13" s="55"/>
    </row>
    <row r="14" spans="1:4" ht="24" customHeight="1">
      <c r="A14" s="55" t="s">
        <v>222</v>
      </c>
      <c r="B14" s="59"/>
      <c r="C14" s="55" t="s">
        <v>223</v>
      </c>
      <c r="D14" s="55"/>
    </row>
    <row r="15" spans="1:4" ht="24" customHeight="1">
      <c r="A15" s="55" t="s">
        <v>224</v>
      </c>
      <c r="B15" s="59"/>
      <c r="C15" s="55" t="s">
        <v>225</v>
      </c>
      <c r="D15" s="55"/>
    </row>
    <row r="16" spans="1:4" ht="24" customHeight="1">
      <c r="A16" s="55" t="s">
        <v>226</v>
      </c>
      <c r="B16" s="59"/>
      <c r="C16" s="55" t="s">
        <v>227</v>
      </c>
      <c r="D16" s="55"/>
    </row>
    <row r="17" spans="1:4" ht="24" customHeight="1">
      <c r="A17" s="55" t="s">
        <v>228</v>
      </c>
      <c r="B17" s="59"/>
      <c r="C17" s="55"/>
      <c r="D17" s="55"/>
    </row>
    <row r="18" spans="1:4" ht="24" customHeight="1">
      <c r="A18" s="58"/>
      <c r="B18" s="59"/>
      <c r="C18" s="55"/>
      <c r="D18" s="55"/>
    </row>
    <row r="19" spans="1:4" ht="24" customHeight="1">
      <c r="A19" s="60" t="s">
        <v>229</v>
      </c>
      <c r="B19" s="61">
        <f>B5+B8+B11+B12+B13+B14+B15+B16+B17</f>
        <v>4528088.52</v>
      </c>
      <c r="C19" s="60" t="s">
        <v>230</v>
      </c>
      <c r="D19" s="61">
        <f>D5+D8+D11+D12+D13+D14+D15+D16</f>
        <v>4528088.52</v>
      </c>
    </row>
    <row r="20" spans="1:4" ht="24" customHeight="1">
      <c r="A20" s="36"/>
      <c r="B20" s="62"/>
      <c r="C20" s="36"/>
      <c r="D20" s="62"/>
    </row>
    <row r="21" spans="1:4" ht="24" customHeight="1">
      <c r="A21" s="55" t="s">
        <v>231</v>
      </c>
      <c r="B21" s="59">
        <f>B22+B25</f>
        <v>0</v>
      </c>
      <c r="C21" s="55" t="s">
        <v>232</v>
      </c>
      <c r="D21" s="59">
        <f>D22+D25+D28+D31+D34+D35</f>
        <v>0</v>
      </c>
    </row>
    <row r="22" spans="1:4" ht="24" customHeight="1">
      <c r="A22" s="55" t="s">
        <v>233</v>
      </c>
      <c r="B22" s="59">
        <f>B23+B24</f>
        <v>0</v>
      </c>
      <c r="C22" s="55" t="s">
        <v>233</v>
      </c>
      <c r="D22" s="63">
        <f>D23+D24</f>
        <v>0</v>
      </c>
    </row>
    <row r="23" spans="1:4" ht="24" customHeight="1">
      <c r="A23" s="55" t="s">
        <v>234</v>
      </c>
      <c r="B23" s="59"/>
      <c r="C23" s="55" t="s">
        <v>234</v>
      </c>
      <c r="D23" s="63"/>
    </row>
    <row r="24" spans="1:4" ht="24" customHeight="1">
      <c r="A24" s="55" t="s">
        <v>235</v>
      </c>
      <c r="B24" s="59"/>
      <c r="C24" s="55" t="s">
        <v>235</v>
      </c>
      <c r="D24" s="63"/>
    </row>
    <row r="25" spans="1:4" ht="24" customHeight="1">
      <c r="A25" s="55" t="s">
        <v>236</v>
      </c>
      <c r="B25" s="59">
        <f>B26+B27</f>
        <v>0</v>
      </c>
      <c r="C25" s="55" t="s">
        <v>237</v>
      </c>
      <c r="D25" s="63">
        <f>D26+D27</f>
        <v>0</v>
      </c>
    </row>
    <row r="26" spans="1:4" ht="24" customHeight="1">
      <c r="A26" s="55" t="s">
        <v>238</v>
      </c>
      <c r="B26" s="59"/>
      <c r="C26" s="55" t="s">
        <v>234</v>
      </c>
      <c r="D26" s="63"/>
    </row>
    <row r="27" spans="1:4" ht="24" customHeight="1">
      <c r="A27" s="55" t="s">
        <v>239</v>
      </c>
      <c r="B27" s="59"/>
      <c r="C27" s="55" t="s">
        <v>235</v>
      </c>
      <c r="D27" s="63"/>
    </row>
    <row r="28" spans="1:4" ht="24" customHeight="1">
      <c r="A28" s="55" t="s">
        <v>240</v>
      </c>
      <c r="B28" s="59">
        <f>B29+B32+B35+B36</f>
        <v>0</v>
      </c>
      <c r="C28" s="55" t="s">
        <v>241</v>
      </c>
      <c r="D28" s="63">
        <f>D29+D30</f>
        <v>0</v>
      </c>
    </row>
    <row r="29" spans="1:4" ht="24" customHeight="1">
      <c r="A29" s="55" t="s">
        <v>242</v>
      </c>
      <c r="B29" s="59">
        <f>B30+B31</f>
        <v>0</v>
      </c>
      <c r="C29" s="55" t="s">
        <v>238</v>
      </c>
      <c r="D29" s="63"/>
    </row>
    <row r="30" spans="1:4" ht="24" customHeight="1">
      <c r="A30" s="55" t="s">
        <v>234</v>
      </c>
      <c r="B30" s="59"/>
      <c r="C30" s="55" t="s">
        <v>239</v>
      </c>
      <c r="D30" s="63"/>
    </row>
    <row r="31" spans="1:4" ht="24" customHeight="1">
      <c r="A31" s="55" t="s">
        <v>235</v>
      </c>
      <c r="B31" s="59"/>
      <c r="C31" s="55" t="s">
        <v>243</v>
      </c>
      <c r="D31" s="63">
        <f>D32+D33</f>
        <v>0</v>
      </c>
    </row>
    <row r="32" spans="1:4" ht="24" customHeight="1">
      <c r="A32" s="55" t="s">
        <v>244</v>
      </c>
      <c r="B32" s="59">
        <f>B33+B34</f>
        <v>0</v>
      </c>
      <c r="C32" s="55" t="s">
        <v>238</v>
      </c>
      <c r="D32" s="63"/>
    </row>
    <row r="33" spans="1:4" ht="24" customHeight="1">
      <c r="A33" s="55" t="s">
        <v>238</v>
      </c>
      <c r="B33" s="59"/>
      <c r="C33" s="55" t="s">
        <v>239</v>
      </c>
      <c r="D33" s="63"/>
    </row>
    <row r="34" spans="1:4" ht="24" customHeight="1">
      <c r="A34" s="55" t="s">
        <v>239</v>
      </c>
      <c r="B34" s="59"/>
      <c r="C34" s="55" t="s">
        <v>245</v>
      </c>
      <c r="D34" s="63"/>
    </row>
    <row r="35" spans="1:4" ht="24" customHeight="1">
      <c r="A35" s="55" t="s">
        <v>246</v>
      </c>
      <c r="B35" s="59"/>
      <c r="C35" s="55" t="s">
        <v>247</v>
      </c>
      <c r="D35" s="63"/>
    </row>
    <row r="36" spans="1:4" ht="24" customHeight="1">
      <c r="A36" s="55" t="s">
        <v>248</v>
      </c>
      <c r="B36" s="59"/>
      <c r="C36" s="58"/>
      <c r="D36" s="63"/>
    </row>
    <row r="37" spans="1:4" ht="24" customHeight="1">
      <c r="A37" s="55"/>
      <c r="B37" s="59"/>
      <c r="C37" s="55"/>
      <c r="D37" s="63"/>
    </row>
    <row r="38" spans="1:4" ht="24" customHeight="1">
      <c r="A38" s="64" t="s">
        <v>249</v>
      </c>
      <c r="B38" s="65">
        <f>B19+B21+B28</f>
        <v>4528088.52</v>
      </c>
      <c r="C38" s="64" t="s">
        <v>250</v>
      </c>
      <c r="D38" s="66">
        <f>D19+D21</f>
        <v>4528088.52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8.421875" style="2" customWidth="1"/>
    <col min="2" max="2" width="16.140625" style="31" customWidth="1"/>
    <col min="3" max="3" width="10.140625" style="2" customWidth="1"/>
    <col min="4" max="4" width="9.140625" style="2" customWidth="1"/>
    <col min="5" max="5" width="9.7109375" style="2" customWidth="1"/>
    <col min="6" max="6" width="6.00390625" style="2" customWidth="1"/>
    <col min="7" max="7" width="4.7109375" style="2" customWidth="1"/>
    <col min="8" max="8" width="5.8515625" style="2" customWidth="1"/>
    <col min="9" max="9" width="9.8515625" style="2" customWidth="1"/>
    <col min="10" max="10" width="5.421875" style="2" customWidth="1"/>
    <col min="11" max="12" width="4.421875" style="2" customWidth="1"/>
    <col min="13" max="13" width="4.421875" style="1" customWidth="1"/>
    <col min="14" max="14" width="3.28125" style="1" customWidth="1"/>
    <col min="15" max="15" width="5.00390625" style="1" customWidth="1"/>
    <col min="16" max="16" width="6.8515625" style="1" customWidth="1"/>
    <col min="17" max="18" width="4.7109375" style="1" customWidth="1"/>
    <col min="19" max="19" width="9.140625" style="1" customWidth="1"/>
  </cols>
  <sheetData>
    <row r="1" spans="1:18" ht="31.5" customHeight="1">
      <c r="A1" s="32" t="s">
        <v>251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46"/>
      <c r="N1" s="46"/>
      <c r="O1" s="46"/>
      <c r="P1" s="46"/>
      <c r="Q1" s="46"/>
      <c r="R1" s="46"/>
    </row>
    <row r="2" spans="1:18" s="29" customFormat="1" ht="21" customHeight="1">
      <c r="A2" s="34" t="s">
        <v>252</v>
      </c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47"/>
      <c r="N2" s="47"/>
      <c r="O2" s="47"/>
      <c r="P2" s="47"/>
      <c r="Q2" s="47"/>
      <c r="R2" s="47"/>
    </row>
    <row r="3" spans="1:18" ht="27" customHeight="1">
      <c r="A3" s="36" t="s">
        <v>50</v>
      </c>
      <c r="B3" s="37"/>
      <c r="C3" s="36" t="s">
        <v>64</v>
      </c>
      <c r="D3" s="36" t="s">
        <v>253</v>
      </c>
      <c r="E3" s="36"/>
      <c r="F3" s="36"/>
      <c r="G3" s="36" t="s">
        <v>254</v>
      </c>
      <c r="H3" s="36"/>
      <c r="I3" s="36" t="s">
        <v>255</v>
      </c>
      <c r="J3" s="36" t="s">
        <v>256</v>
      </c>
      <c r="K3" s="36" t="s">
        <v>257</v>
      </c>
      <c r="L3" s="36" t="s">
        <v>258</v>
      </c>
      <c r="M3" s="48" t="s">
        <v>259</v>
      </c>
      <c r="N3" s="48" t="s">
        <v>260</v>
      </c>
      <c r="O3" s="48"/>
      <c r="P3" s="48"/>
      <c r="Q3" s="48" t="s">
        <v>261</v>
      </c>
      <c r="R3" s="48" t="s">
        <v>262</v>
      </c>
    </row>
    <row r="4" spans="1:18" ht="64.5" customHeight="1">
      <c r="A4" s="36" t="s">
        <v>111</v>
      </c>
      <c r="B4" s="37" t="s">
        <v>112</v>
      </c>
      <c r="C4" s="36"/>
      <c r="D4" s="36" t="s">
        <v>12</v>
      </c>
      <c r="E4" s="36" t="s">
        <v>263</v>
      </c>
      <c r="F4" s="36" t="s">
        <v>264</v>
      </c>
      <c r="G4" s="36" t="s">
        <v>265</v>
      </c>
      <c r="H4" s="36" t="s">
        <v>266</v>
      </c>
      <c r="I4" s="36"/>
      <c r="J4" s="36"/>
      <c r="K4" s="36"/>
      <c r="L4" s="36"/>
      <c r="M4" s="48"/>
      <c r="N4" s="48" t="s">
        <v>267</v>
      </c>
      <c r="O4" s="48" t="s">
        <v>268</v>
      </c>
      <c r="P4" s="48" t="s">
        <v>269</v>
      </c>
      <c r="Q4" s="48"/>
      <c r="R4" s="48"/>
    </row>
    <row r="5" spans="1:18" s="30" customFormat="1" ht="19.5" customHeight="1">
      <c r="A5" s="38" t="s">
        <v>63</v>
      </c>
      <c r="B5" s="39" t="s">
        <v>63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/>
      <c r="J5" s="38">
        <v>7</v>
      </c>
      <c r="K5" s="38">
        <v>8</v>
      </c>
      <c r="L5" s="38">
        <v>9</v>
      </c>
      <c r="M5" s="49">
        <v>10</v>
      </c>
      <c r="N5" s="49">
        <v>11</v>
      </c>
      <c r="O5" s="49">
        <v>12</v>
      </c>
      <c r="P5" s="49">
        <v>13</v>
      </c>
      <c r="Q5" s="49">
        <v>14</v>
      </c>
      <c r="R5" s="49">
        <v>15</v>
      </c>
    </row>
    <row r="6" spans="1:18" ht="24" customHeight="1">
      <c r="A6" s="40"/>
      <c r="B6" s="41"/>
      <c r="C6" s="40">
        <f>C7+C11+C19+C24</f>
        <v>4528088.640000001</v>
      </c>
      <c r="D6" s="40">
        <f aca="true" t="shared" si="0" ref="D6:I6">D7+D11+D19+D24</f>
        <v>4528088.640000001</v>
      </c>
      <c r="E6" s="40">
        <f t="shared" si="0"/>
        <v>4528088.640000001</v>
      </c>
      <c r="F6" s="40"/>
      <c r="G6" s="40"/>
      <c r="H6" s="40"/>
      <c r="I6" s="40">
        <f t="shared" si="0"/>
        <v>4528088.640000001</v>
      </c>
      <c r="J6" s="40"/>
      <c r="K6" s="40"/>
      <c r="L6" s="40"/>
      <c r="M6" s="40"/>
      <c r="N6" s="40"/>
      <c r="O6" s="40"/>
      <c r="P6" s="40"/>
      <c r="Q6" s="40"/>
      <c r="R6" s="40"/>
    </row>
    <row r="7" spans="1:18" ht="24" customHeight="1">
      <c r="A7" s="17" t="s">
        <v>65</v>
      </c>
      <c r="B7" s="42" t="s">
        <v>66</v>
      </c>
      <c r="C7" s="19">
        <f>C9+C10</f>
        <v>3567530.88</v>
      </c>
      <c r="D7" s="19">
        <f aca="true" t="shared" si="1" ref="D7:I7">D9+D10</f>
        <v>3567530.88</v>
      </c>
      <c r="E7" s="19">
        <f t="shared" si="1"/>
        <v>3567530.88</v>
      </c>
      <c r="F7" s="18"/>
      <c r="G7" s="18"/>
      <c r="H7" s="18"/>
      <c r="I7" s="19">
        <f t="shared" si="1"/>
        <v>3567530.88</v>
      </c>
      <c r="J7" s="18"/>
      <c r="K7" s="18"/>
      <c r="L7" s="18"/>
      <c r="M7" s="18"/>
      <c r="N7" s="18"/>
      <c r="O7" s="18"/>
      <c r="P7" s="18"/>
      <c r="Q7" s="18"/>
      <c r="R7" s="18"/>
    </row>
    <row r="8" spans="1:18" ht="24" customHeight="1">
      <c r="A8" s="17" t="s">
        <v>67</v>
      </c>
      <c r="B8" s="42" t="s">
        <v>68</v>
      </c>
      <c r="C8" s="19">
        <f>C9+C10</f>
        <v>3567530.88</v>
      </c>
      <c r="D8" s="19">
        <f aca="true" t="shared" si="2" ref="D8:I8">D9+D10</f>
        <v>3567530.88</v>
      </c>
      <c r="E8" s="19">
        <f t="shared" si="2"/>
        <v>3567530.88</v>
      </c>
      <c r="F8" s="18"/>
      <c r="G8" s="18"/>
      <c r="H8" s="18"/>
      <c r="I8" s="19">
        <f t="shared" si="2"/>
        <v>3567530.88</v>
      </c>
      <c r="J8" s="18"/>
      <c r="K8" s="18"/>
      <c r="L8" s="18"/>
      <c r="M8" s="18"/>
      <c r="N8" s="18"/>
      <c r="O8" s="18"/>
      <c r="P8" s="18"/>
      <c r="Q8" s="18"/>
      <c r="R8" s="18"/>
    </row>
    <row r="9" spans="1:18" ht="24" customHeight="1">
      <c r="A9" s="17" t="s">
        <v>69</v>
      </c>
      <c r="B9" s="42" t="s">
        <v>70</v>
      </c>
      <c r="C9" s="19">
        <v>3267530.88</v>
      </c>
      <c r="D9" s="19">
        <v>3267530.88</v>
      </c>
      <c r="E9" s="19">
        <v>3267530.88</v>
      </c>
      <c r="F9" s="18"/>
      <c r="G9" s="18"/>
      <c r="H9" s="18"/>
      <c r="I9" s="19">
        <v>3267530.88</v>
      </c>
      <c r="J9" s="18"/>
      <c r="K9" s="18"/>
      <c r="L9" s="18"/>
      <c r="M9" s="18"/>
      <c r="N9" s="18"/>
      <c r="O9" s="18"/>
      <c r="P9" s="18"/>
      <c r="Q9" s="18"/>
      <c r="R9" s="18"/>
    </row>
    <row r="10" spans="1:18" ht="24" customHeight="1">
      <c r="A10" s="17" t="s">
        <v>71</v>
      </c>
      <c r="B10" s="42" t="s">
        <v>72</v>
      </c>
      <c r="C10" s="19">
        <v>300000</v>
      </c>
      <c r="D10" s="19">
        <v>300000</v>
      </c>
      <c r="E10" s="19">
        <v>300000</v>
      </c>
      <c r="F10" s="18"/>
      <c r="G10" s="18"/>
      <c r="H10" s="18"/>
      <c r="I10" s="19">
        <v>300000</v>
      </c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 customHeight="1">
      <c r="A11" s="17" t="s">
        <v>73</v>
      </c>
      <c r="B11" s="42" t="s">
        <v>74</v>
      </c>
      <c r="C11" s="19">
        <f>C12+C15</f>
        <v>385585.2</v>
      </c>
      <c r="D11" s="19">
        <f aca="true" t="shared" si="3" ref="D11:I11">D12+D15</f>
        <v>385585.2</v>
      </c>
      <c r="E11" s="19">
        <f t="shared" si="3"/>
        <v>385585.2</v>
      </c>
      <c r="F11" s="18"/>
      <c r="G11" s="18"/>
      <c r="H11" s="18"/>
      <c r="I11" s="19">
        <f t="shared" si="3"/>
        <v>385585.2</v>
      </c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 customHeight="1">
      <c r="A12" s="17" t="s">
        <v>75</v>
      </c>
      <c r="B12" s="42" t="s">
        <v>76</v>
      </c>
      <c r="C12" s="19">
        <f>C13+C14</f>
        <v>376011.2</v>
      </c>
      <c r="D12" s="19">
        <f aca="true" t="shared" si="4" ref="D12:I12">D13+D14</f>
        <v>376011.2</v>
      </c>
      <c r="E12" s="19">
        <f t="shared" si="4"/>
        <v>376011.2</v>
      </c>
      <c r="F12" s="18"/>
      <c r="G12" s="18"/>
      <c r="H12" s="18"/>
      <c r="I12" s="19">
        <f t="shared" si="4"/>
        <v>376011.2</v>
      </c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8.5" customHeight="1">
      <c r="A13" s="20" t="s">
        <v>77</v>
      </c>
      <c r="B13" s="43" t="s">
        <v>78</v>
      </c>
      <c r="C13" s="19">
        <v>1600</v>
      </c>
      <c r="D13" s="19">
        <v>1600</v>
      </c>
      <c r="E13" s="19">
        <v>1600</v>
      </c>
      <c r="F13" s="18"/>
      <c r="G13" s="18"/>
      <c r="H13" s="18"/>
      <c r="I13" s="19">
        <v>1600</v>
      </c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8.5" customHeight="1">
      <c r="A14" s="22" t="s">
        <v>79</v>
      </c>
      <c r="B14" s="43" t="s">
        <v>80</v>
      </c>
      <c r="C14" s="19">
        <v>374411.2</v>
      </c>
      <c r="D14" s="19">
        <v>374411.2</v>
      </c>
      <c r="E14" s="19">
        <v>374411.2</v>
      </c>
      <c r="F14" s="18"/>
      <c r="G14" s="18"/>
      <c r="H14" s="18"/>
      <c r="I14" s="19">
        <v>374411.2</v>
      </c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7" customHeight="1">
      <c r="A15" s="23" t="s">
        <v>81</v>
      </c>
      <c r="B15" s="43" t="s">
        <v>82</v>
      </c>
      <c r="C15" s="19">
        <f>C16+C17+C18</f>
        <v>9574</v>
      </c>
      <c r="D15" s="19">
        <f aca="true" t="shared" si="5" ref="D15:I15">D16+D17+D18</f>
        <v>9574</v>
      </c>
      <c r="E15" s="19">
        <f t="shared" si="5"/>
        <v>9574</v>
      </c>
      <c r="F15" s="18"/>
      <c r="G15" s="18"/>
      <c r="H15" s="18"/>
      <c r="I15" s="19">
        <f t="shared" si="5"/>
        <v>9574</v>
      </c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" customHeight="1">
      <c r="A16" s="44">
        <v>2082701</v>
      </c>
      <c r="B16" s="43" t="s">
        <v>83</v>
      </c>
      <c r="C16" s="19">
        <v>216</v>
      </c>
      <c r="D16" s="19">
        <v>216</v>
      </c>
      <c r="E16" s="19">
        <v>216</v>
      </c>
      <c r="F16" s="18"/>
      <c r="G16" s="18"/>
      <c r="H16" s="18"/>
      <c r="I16" s="19">
        <v>216</v>
      </c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4" customHeight="1">
      <c r="A17" s="44">
        <v>2082702</v>
      </c>
      <c r="B17" s="42" t="s">
        <v>84</v>
      </c>
      <c r="C17" s="19">
        <v>3741</v>
      </c>
      <c r="D17" s="19">
        <v>3741</v>
      </c>
      <c r="E17" s="19">
        <v>3741</v>
      </c>
      <c r="F17" s="18"/>
      <c r="G17" s="18"/>
      <c r="H17" s="18"/>
      <c r="I17" s="19">
        <v>3741</v>
      </c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30" customHeight="1">
      <c r="A18" s="45">
        <v>2082703</v>
      </c>
      <c r="B18" s="43" t="s">
        <v>85</v>
      </c>
      <c r="C18" s="19">
        <v>5617</v>
      </c>
      <c r="D18" s="19">
        <v>5617</v>
      </c>
      <c r="E18" s="19">
        <v>5617</v>
      </c>
      <c r="F18" s="18"/>
      <c r="G18" s="18"/>
      <c r="H18" s="18"/>
      <c r="I18" s="19">
        <v>5617</v>
      </c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7.75" customHeight="1">
      <c r="A19" s="45">
        <v>210</v>
      </c>
      <c r="B19" s="42" t="s">
        <v>86</v>
      </c>
      <c r="C19" s="19">
        <f>C21+C22+C23</f>
        <v>207388.56</v>
      </c>
      <c r="D19" s="19">
        <f aca="true" t="shared" si="6" ref="D19:I19">D21+D22+D23</f>
        <v>207388.56</v>
      </c>
      <c r="E19" s="19">
        <f t="shared" si="6"/>
        <v>207388.56</v>
      </c>
      <c r="F19" s="18"/>
      <c r="G19" s="18"/>
      <c r="H19" s="18"/>
      <c r="I19" s="19">
        <f t="shared" si="6"/>
        <v>207388.56</v>
      </c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" customHeight="1">
      <c r="A20" s="45">
        <v>21011</v>
      </c>
      <c r="B20" s="42" t="s">
        <v>87</v>
      </c>
      <c r="C20" s="19">
        <f>C21+C22+C23</f>
        <v>207388.56</v>
      </c>
      <c r="D20" s="19">
        <f aca="true" t="shared" si="7" ref="D20:I20">D21+D22+D23</f>
        <v>207388.56</v>
      </c>
      <c r="E20" s="19">
        <f t="shared" si="7"/>
        <v>207388.56</v>
      </c>
      <c r="F20" s="18"/>
      <c r="G20" s="18"/>
      <c r="H20" s="18"/>
      <c r="I20" s="19">
        <f t="shared" si="7"/>
        <v>207388.56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" customHeight="1">
      <c r="A21" s="17" t="s">
        <v>88</v>
      </c>
      <c r="B21" s="42" t="s">
        <v>89</v>
      </c>
      <c r="C21" s="19">
        <v>149762.08</v>
      </c>
      <c r="D21" s="19">
        <v>149762.08</v>
      </c>
      <c r="E21" s="19">
        <v>149762.08</v>
      </c>
      <c r="F21" s="18"/>
      <c r="G21" s="18"/>
      <c r="H21" s="18"/>
      <c r="I21" s="19">
        <v>149762.08</v>
      </c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4" customHeight="1">
      <c r="A22" s="17" t="s">
        <v>90</v>
      </c>
      <c r="B22" s="42" t="s">
        <v>91</v>
      </c>
      <c r="C22" s="19">
        <v>45376.48</v>
      </c>
      <c r="D22" s="19">
        <v>45376.48</v>
      </c>
      <c r="E22" s="19">
        <v>45376.48</v>
      </c>
      <c r="F22" s="18"/>
      <c r="G22" s="18"/>
      <c r="H22" s="18"/>
      <c r="I22" s="19">
        <v>45376.48</v>
      </c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27.75" customHeight="1">
      <c r="A23" s="17" t="s">
        <v>92</v>
      </c>
      <c r="B23" s="42" t="s">
        <v>93</v>
      </c>
      <c r="C23" s="19">
        <v>12250</v>
      </c>
      <c r="D23" s="19">
        <v>12250</v>
      </c>
      <c r="E23" s="19">
        <v>12250</v>
      </c>
      <c r="F23" s="18"/>
      <c r="G23" s="18"/>
      <c r="H23" s="18"/>
      <c r="I23" s="19">
        <v>12250</v>
      </c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24" customHeight="1">
      <c r="A24" s="17" t="s">
        <v>94</v>
      </c>
      <c r="B24" s="42" t="s">
        <v>95</v>
      </c>
      <c r="C24" s="19">
        <f>C26+C27</f>
        <v>367584</v>
      </c>
      <c r="D24" s="19">
        <f aca="true" t="shared" si="8" ref="D24:I24">D26+D27</f>
        <v>367584</v>
      </c>
      <c r="E24" s="19">
        <f t="shared" si="8"/>
        <v>367584</v>
      </c>
      <c r="F24" s="18"/>
      <c r="G24" s="18"/>
      <c r="H24" s="18"/>
      <c r="I24" s="19">
        <f t="shared" si="8"/>
        <v>367584</v>
      </c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24" customHeight="1">
      <c r="A25" s="17" t="s">
        <v>96</v>
      </c>
      <c r="B25" s="42" t="s">
        <v>97</v>
      </c>
      <c r="C25" s="19">
        <f>C26+C27</f>
        <v>367584</v>
      </c>
      <c r="D25" s="19">
        <f aca="true" t="shared" si="9" ref="D25:I25">D26+D27</f>
        <v>367584</v>
      </c>
      <c r="E25" s="19">
        <f t="shared" si="9"/>
        <v>367584</v>
      </c>
      <c r="F25" s="18"/>
      <c r="G25" s="18"/>
      <c r="H25" s="18"/>
      <c r="I25" s="19">
        <f t="shared" si="9"/>
        <v>367584</v>
      </c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24" customHeight="1">
      <c r="A26" s="17" t="s">
        <v>98</v>
      </c>
      <c r="B26" s="42" t="s">
        <v>99</v>
      </c>
      <c r="C26" s="19">
        <v>241608</v>
      </c>
      <c r="D26" s="19">
        <v>241608</v>
      </c>
      <c r="E26" s="19">
        <v>241608</v>
      </c>
      <c r="F26" s="18"/>
      <c r="G26" s="18"/>
      <c r="H26" s="18"/>
      <c r="I26" s="19">
        <v>241608</v>
      </c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24" customHeight="1">
      <c r="A27" s="17" t="s">
        <v>100</v>
      </c>
      <c r="B27" s="42" t="s">
        <v>101</v>
      </c>
      <c r="C27" s="19">
        <v>125976</v>
      </c>
      <c r="D27" s="19">
        <v>125976</v>
      </c>
      <c r="E27" s="19">
        <v>125976</v>
      </c>
      <c r="F27" s="18"/>
      <c r="G27" s="18"/>
      <c r="H27" s="18"/>
      <c r="I27" s="19">
        <v>125976</v>
      </c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4" customHeight="1">
      <c r="A28" s="18"/>
      <c r="B28" s="4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24" customHeight="1">
      <c r="A29" s="18"/>
      <c r="B29" s="4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7">
      <selection activeCell="N11" sqref="N11"/>
    </sheetView>
  </sheetViews>
  <sheetFormatPr defaultColWidth="9.140625" defaultRowHeight="12.75" customHeight="1"/>
  <cols>
    <col min="1" max="1" width="9.7109375" style="2" bestFit="1" customWidth="1"/>
    <col min="2" max="2" width="33.421875" style="2" bestFit="1" customWidth="1"/>
    <col min="3" max="7" width="9.7109375" style="1" customWidth="1"/>
    <col min="8" max="8" width="10.7109375" style="1" customWidth="1"/>
    <col min="9" max="9" width="6.00390625" style="1" customWidth="1"/>
    <col min="10" max="11" width="9.7109375" style="1" customWidth="1"/>
    <col min="12" max="12" width="9.140625" style="1" customWidth="1"/>
  </cols>
  <sheetData>
    <row r="1" spans="1:11" s="1" customFormat="1" ht="27" customHeight="1">
      <c r="A1" s="5" t="s">
        <v>270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8" customHeight="1">
      <c r="A2" s="8" t="s">
        <v>1</v>
      </c>
      <c r="C2" s="1"/>
      <c r="D2" s="1"/>
      <c r="E2" s="9"/>
      <c r="F2" s="9"/>
      <c r="G2" s="9"/>
      <c r="H2" s="9"/>
      <c r="I2" s="9"/>
      <c r="J2" s="9"/>
      <c r="K2" s="27" t="s">
        <v>2</v>
      </c>
    </row>
    <row r="3" spans="1:11" s="1" customFormat="1" ht="15" customHeight="1">
      <c r="A3" s="10" t="s">
        <v>50</v>
      </c>
      <c r="B3" s="10"/>
      <c r="C3" s="11" t="s">
        <v>64</v>
      </c>
      <c r="D3" s="12" t="s">
        <v>255</v>
      </c>
      <c r="E3" s="12" t="s">
        <v>271</v>
      </c>
      <c r="F3" s="12" t="s">
        <v>272</v>
      </c>
      <c r="G3" s="11" t="s">
        <v>273</v>
      </c>
      <c r="H3" s="11" t="s">
        <v>274</v>
      </c>
      <c r="I3" s="11" t="s">
        <v>275</v>
      </c>
      <c r="J3" s="11" t="s">
        <v>276</v>
      </c>
      <c r="K3" s="11" t="s">
        <v>277</v>
      </c>
    </row>
    <row r="4" spans="1:11" s="1" customFormat="1" ht="21" customHeight="1">
      <c r="A4" s="10" t="s">
        <v>111</v>
      </c>
      <c r="B4" s="10" t="s">
        <v>278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12.75" customHeight="1">
      <c r="A5" s="13" t="s">
        <v>63</v>
      </c>
      <c r="B5" s="13" t="s">
        <v>63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</row>
    <row r="6" spans="1:11" s="1" customFormat="1" ht="16.5" customHeight="1">
      <c r="A6" s="15"/>
      <c r="B6" s="15"/>
      <c r="C6" s="16">
        <f>D6+E6+F6+G6+H6+I6+J6+K6</f>
        <v>4528088.640000001</v>
      </c>
      <c r="D6" s="16">
        <f>D7+D11+D19+D24</f>
        <v>4528088.640000001</v>
      </c>
      <c r="E6" s="16"/>
      <c r="F6" s="16"/>
      <c r="G6" s="16"/>
      <c r="H6" s="16"/>
      <c r="I6" s="16"/>
      <c r="J6" s="16"/>
      <c r="K6" s="16"/>
    </row>
    <row r="7" spans="1:12" s="4" customFormat="1" ht="16.5" customHeight="1">
      <c r="A7" s="17" t="s">
        <v>65</v>
      </c>
      <c r="B7" s="18" t="s">
        <v>66</v>
      </c>
      <c r="C7" s="19">
        <f>C9+C10</f>
        <v>3567530.88</v>
      </c>
      <c r="D7" s="19">
        <f>D9+D10</f>
        <v>3567530.88</v>
      </c>
      <c r="E7" s="18"/>
      <c r="F7" s="18"/>
      <c r="G7" s="18"/>
      <c r="H7" s="18"/>
      <c r="I7" s="18"/>
      <c r="J7" s="18"/>
      <c r="K7" s="18"/>
      <c r="L7" s="28"/>
    </row>
    <row r="8" spans="1:12" s="4" customFormat="1" ht="16.5" customHeight="1">
      <c r="A8" s="17" t="s">
        <v>67</v>
      </c>
      <c r="B8" s="18" t="s">
        <v>68</v>
      </c>
      <c r="C8" s="19">
        <f>C9+C10</f>
        <v>3567530.88</v>
      </c>
      <c r="D8" s="19">
        <f>D9+D10</f>
        <v>3567530.88</v>
      </c>
      <c r="E8" s="18"/>
      <c r="F8" s="18"/>
      <c r="G8" s="18"/>
      <c r="H8" s="18"/>
      <c r="I8" s="18"/>
      <c r="J8" s="18"/>
      <c r="K8" s="18"/>
      <c r="L8" s="28"/>
    </row>
    <row r="9" spans="1:12" s="4" customFormat="1" ht="16.5" customHeight="1">
      <c r="A9" s="17" t="s">
        <v>69</v>
      </c>
      <c r="B9" s="18" t="s">
        <v>70</v>
      </c>
      <c r="C9" s="19">
        <v>3267530.88</v>
      </c>
      <c r="D9" s="19">
        <v>3267530.88</v>
      </c>
      <c r="E9" s="18"/>
      <c r="F9" s="18"/>
      <c r="G9" s="18"/>
      <c r="H9" s="18"/>
      <c r="I9" s="18"/>
      <c r="J9" s="18"/>
      <c r="K9" s="18"/>
      <c r="L9" s="28"/>
    </row>
    <row r="10" spans="1:12" s="4" customFormat="1" ht="16.5" customHeight="1">
      <c r="A10" s="17" t="s">
        <v>71</v>
      </c>
      <c r="B10" s="18" t="s">
        <v>72</v>
      </c>
      <c r="C10" s="19">
        <v>300000</v>
      </c>
      <c r="D10" s="19">
        <v>300000</v>
      </c>
      <c r="E10" s="18"/>
      <c r="F10" s="18"/>
      <c r="G10" s="18"/>
      <c r="H10" s="18"/>
      <c r="I10" s="18"/>
      <c r="J10" s="18"/>
      <c r="K10" s="18"/>
      <c r="L10" s="28"/>
    </row>
    <row r="11" spans="1:12" s="4" customFormat="1" ht="16.5" customHeight="1">
      <c r="A11" s="17" t="s">
        <v>73</v>
      </c>
      <c r="B11" s="18" t="s">
        <v>74</v>
      </c>
      <c r="C11" s="19">
        <f>C12+C15</f>
        <v>385585.2</v>
      </c>
      <c r="D11" s="19">
        <f>D12+D15</f>
        <v>385585.2</v>
      </c>
      <c r="E11" s="18"/>
      <c r="F11" s="18"/>
      <c r="G11" s="18"/>
      <c r="H11" s="18"/>
      <c r="I11" s="18"/>
      <c r="J11" s="18"/>
      <c r="K11" s="18"/>
      <c r="L11" s="28"/>
    </row>
    <row r="12" spans="1:12" s="4" customFormat="1" ht="16.5" customHeight="1">
      <c r="A12" s="17" t="s">
        <v>75</v>
      </c>
      <c r="B12" s="18" t="s">
        <v>76</v>
      </c>
      <c r="C12" s="19">
        <f>C13+C14</f>
        <v>376011.2</v>
      </c>
      <c r="D12" s="19">
        <f>D13+D14</f>
        <v>376011.2</v>
      </c>
      <c r="E12" s="18"/>
      <c r="F12" s="18"/>
      <c r="G12" s="18"/>
      <c r="H12" s="18"/>
      <c r="I12" s="18"/>
      <c r="J12" s="18"/>
      <c r="K12" s="18"/>
      <c r="L12" s="28"/>
    </row>
    <row r="13" spans="1:12" s="4" customFormat="1" ht="16.5" customHeight="1">
      <c r="A13" s="20" t="s">
        <v>77</v>
      </c>
      <c r="B13" s="21" t="s">
        <v>78</v>
      </c>
      <c r="C13" s="19">
        <v>1600</v>
      </c>
      <c r="D13" s="19">
        <v>1600</v>
      </c>
      <c r="E13" s="18"/>
      <c r="F13" s="18"/>
      <c r="G13" s="18"/>
      <c r="H13" s="18"/>
      <c r="I13" s="18"/>
      <c r="J13" s="18"/>
      <c r="K13" s="18"/>
      <c r="L13" s="28"/>
    </row>
    <row r="14" spans="1:12" s="4" customFormat="1" ht="16.5" customHeight="1">
      <c r="A14" s="22" t="s">
        <v>79</v>
      </c>
      <c r="B14" s="21" t="s">
        <v>80</v>
      </c>
      <c r="C14" s="19">
        <v>374411.2</v>
      </c>
      <c r="D14" s="19">
        <v>374411.2</v>
      </c>
      <c r="E14" s="18"/>
      <c r="F14" s="18"/>
      <c r="G14" s="18"/>
      <c r="H14" s="18"/>
      <c r="I14" s="18"/>
      <c r="J14" s="18"/>
      <c r="K14" s="18"/>
      <c r="L14" s="28"/>
    </row>
    <row r="15" spans="1:12" s="4" customFormat="1" ht="16.5" customHeight="1">
      <c r="A15" s="23" t="s">
        <v>81</v>
      </c>
      <c r="B15" s="21" t="s">
        <v>82</v>
      </c>
      <c r="C15" s="19">
        <f>C16+C17+C18</f>
        <v>9574</v>
      </c>
      <c r="D15" s="19">
        <f>D16+D17+D18</f>
        <v>9574</v>
      </c>
      <c r="E15" s="18"/>
      <c r="F15" s="18"/>
      <c r="G15" s="18"/>
      <c r="H15" s="18"/>
      <c r="I15" s="18"/>
      <c r="J15" s="18"/>
      <c r="K15" s="18"/>
      <c r="L15" s="28"/>
    </row>
    <row r="16" spans="1:12" s="4" customFormat="1" ht="16.5" customHeight="1">
      <c r="A16" s="24">
        <v>2082701</v>
      </c>
      <c r="B16" s="21" t="s">
        <v>83</v>
      </c>
      <c r="C16" s="19">
        <v>216</v>
      </c>
      <c r="D16" s="19">
        <v>216</v>
      </c>
      <c r="E16" s="18"/>
      <c r="F16" s="18"/>
      <c r="G16" s="18"/>
      <c r="H16" s="18"/>
      <c r="I16" s="18"/>
      <c r="J16" s="18"/>
      <c r="K16" s="18"/>
      <c r="L16" s="28"/>
    </row>
    <row r="17" spans="1:12" s="4" customFormat="1" ht="16.5" customHeight="1">
      <c r="A17" s="25">
        <v>2082702</v>
      </c>
      <c r="B17" s="21" t="s">
        <v>84</v>
      </c>
      <c r="C17" s="19">
        <v>3741</v>
      </c>
      <c r="D17" s="19">
        <v>3741</v>
      </c>
      <c r="E17" s="18"/>
      <c r="F17" s="18"/>
      <c r="G17" s="18"/>
      <c r="H17" s="18"/>
      <c r="I17" s="18"/>
      <c r="J17" s="18"/>
      <c r="K17" s="18"/>
      <c r="L17" s="28"/>
    </row>
    <row r="18" spans="1:12" s="4" customFormat="1" ht="16.5" customHeight="1">
      <c r="A18" s="25">
        <v>2082703</v>
      </c>
      <c r="B18" s="21" t="s">
        <v>85</v>
      </c>
      <c r="C18" s="19">
        <v>5617</v>
      </c>
      <c r="D18" s="19">
        <v>5617</v>
      </c>
      <c r="E18" s="18"/>
      <c r="F18" s="18"/>
      <c r="G18" s="18"/>
      <c r="H18" s="18"/>
      <c r="I18" s="18"/>
      <c r="J18" s="18"/>
      <c r="K18" s="18"/>
      <c r="L18" s="28"/>
    </row>
    <row r="19" spans="1:12" s="4" customFormat="1" ht="16.5" customHeight="1">
      <c r="A19" s="25">
        <v>210</v>
      </c>
      <c r="B19" s="18" t="s">
        <v>86</v>
      </c>
      <c r="C19" s="19">
        <f>C21+C22+C23</f>
        <v>207388.56</v>
      </c>
      <c r="D19" s="19">
        <f>D21+D22+D23</f>
        <v>207388.56</v>
      </c>
      <c r="E19" s="18"/>
      <c r="F19" s="18"/>
      <c r="G19" s="18"/>
      <c r="H19" s="18"/>
      <c r="I19" s="18"/>
      <c r="J19" s="18"/>
      <c r="K19" s="18"/>
      <c r="L19" s="28"/>
    </row>
    <row r="20" spans="1:12" s="4" customFormat="1" ht="16.5" customHeight="1">
      <c r="A20" s="25">
        <v>21011</v>
      </c>
      <c r="B20" s="18" t="s">
        <v>87</v>
      </c>
      <c r="C20" s="19">
        <f>C21+C22+C23</f>
        <v>207388.56</v>
      </c>
      <c r="D20" s="19">
        <f>D21+D22+D23</f>
        <v>207388.56</v>
      </c>
      <c r="E20" s="18"/>
      <c r="F20" s="18"/>
      <c r="G20" s="18"/>
      <c r="H20" s="18"/>
      <c r="I20" s="18"/>
      <c r="J20" s="18"/>
      <c r="K20" s="18"/>
      <c r="L20" s="28"/>
    </row>
    <row r="21" spans="1:12" s="4" customFormat="1" ht="16.5" customHeight="1">
      <c r="A21" s="17" t="s">
        <v>88</v>
      </c>
      <c r="B21" s="18" t="s">
        <v>89</v>
      </c>
      <c r="C21" s="19">
        <v>149762.08</v>
      </c>
      <c r="D21" s="19">
        <v>149762.08</v>
      </c>
      <c r="E21" s="18"/>
      <c r="F21" s="18"/>
      <c r="G21" s="18"/>
      <c r="H21" s="18"/>
      <c r="I21" s="18"/>
      <c r="J21" s="18"/>
      <c r="K21" s="18"/>
      <c r="L21" s="28"/>
    </row>
    <row r="22" spans="1:12" s="4" customFormat="1" ht="16.5" customHeight="1">
      <c r="A22" s="17" t="s">
        <v>90</v>
      </c>
      <c r="B22" s="18" t="s">
        <v>91</v>
      </c>
      <c r="C22" s="19">
        <v>45376.48</v>
      </c>
      <c r="D22" s="19">
        <v>45376.48</v>
      </c>
      <c r="E22" s="18"/>
      <c r="F22" s="18"/>
      <c r="G22" s="18"/>
      <c r="H22" s="18"/>
      <c r="I22" s="18"/>
      <c r="J22" s="18"/>
      <c r="K22" s="18"/>
      <c r="L22" s="28"/>
    </row>
    <row r="23" spans="1:12" s="4" customFormat="1" ht="16.5" customHeight="1">
      <c r="A23" s="17" t="s">
        <v>92</v>
      </c>
      <c r="B23" s="18" t="s">
        <v>93</v>
      </c>
      <c r="C23" s="19">
        <v>12250</v>
      </c>
      <c r="D23" s="19">
        <v>12250</v>
      </c>
      <c r="E23" s="18"/>
      <c r="F23" s="18"/>
      <c r="G23" s="18"/>
      <c r="H23" s="18"/>
      <c r="I23" s="18"/>
      <c r="J23" s="18"/>
      <c r="K23" s="18"/>
      <c r="L23" s="28"/>
    </row>
    <row r="24" spans="1:12" s="4" customFormat="1" ht="16.5" customHeight="1">
      <c r="A24" s="17" t="s">
        <v>94</v>
      </c>
      <c r="B24" s="18" t="s">
        <v>95</v>
      </c>
      <c r="C24" s="19">
        <f>C26+C27</f>
        <v>367584</v>
      </c>
      <c r="D24" s="19">
        <f>D26+D27</f>
        <v>367584</v>
      </c>
      <c r="E24" s="18"/>
      <c r="F24" s="18"/>
      <c r="G24" s="18"/>
      <c r="H24" s="18"/>
      <c r="I24" s="18"/>
      <c r="J24" s="18"/>
      <c r="K24" s="18"/>
      <c r="L24" s="28"/>
    </row>
    <row r="25" spans="1:12" s="4" customFormat="1" ht="16.5" customHeight="1">
      <c r="A25" s="17" t="s">
        <v>96</v>
      </c>
      <c r="B25" s="18" t="s">
        <v>97</v>
      </c>
      <c r="C25" s="19">
        <f>C26+C27</f>
        <v>367584</v>
      </c>
      <c r="D25" s="19">
        <f>D26+D27</f>
        <v>367584</v>
      </c>
      <c r="E25" s="18"/>
      <c r="F25" s="18"/>
      <c r="G25" s="18"/>
      <c r="H25" s="18"/>
      <c r="I25" s="18"/>
      <c r="J25" s="18"/>
      <c r="K25" s="18"/>
      <c r="L25" s="28"/>
    </row>
    <row r="26" spans="1:12" s="4" customFormat="1" ht="16.5" customHeight="1">
      <c r="A26" s="17" t="s">
        <v>98</v>
      </c>
      <c r="B26" s="18" t="s">
        <v>99</v>
      </c>
      <c r="C26" s="19">
        <v>241608</v>
      </c>
      <c r="D26" s="19">
        <v>241608</v>
      </c>
      <c r="E26" s="18"/>
      <c r="F26" s="18"/>
      <c r="G26" s="18"/>
      <c r="H26" s="18"/>
      <c r="I26" s="18"/>
      <c r="J26" s="18"/>
      <c r="K26" s="18"/>
      <c r="L26" s="28"/>
    </row>
    <row r="27" spans="1:12" s="4" customFormat="1" ht="16.5" customHeight="1">
      <c r="A27" s="17" t="s">
        <v>100</v>
      </c>
      <c r="B27" s="18" t="s">
        <v>101</v>
      </c>
      <c r="C27" s="19">
        <v>125976</v>
      </c>
      <c r="D27" s="19">
        <v>125976</v>
      </c>
      <c r="E27" s="18"/>
      <c r="F27" s="18"/>
      <c r="G27" s="18"/>
      <c r="H27" s="18"/>
      <c r="I27" s="18"/>
      <c r="J27" s="18"/>
      <c r="K27" s="18"/>
      <c r="L27" s="28"/>
    </row>
    <row r="28" spans="1:12" s="4" customFormat="1" ht="24" customHeight="1">
      <c r="A28" s="26"/>
      <c r="B28" s="26"/>
      <c r="C28" s="18"/>
      <c r="D28" s="18"/>
      <c r="E28" s="18"/>
      <c r="F28" s="18"/>
      <c r="G28" s="18"/>
      <c r="H28" s="18"/>
      <c r="I28" s="18"/>
      <c r="J28" s="18"/>
      <c r="K28" s="18"/>
      <c r="L28" s="28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纪检委文书</cp:lastModifiedBy>
  <dcterms:created xsi:type="dcterms:W3CDTF">2019-01-07T02:49:44Z</dcterms:created>
  <dcterms:modified xsi:type="dcterms:W3CDTF">2019-01-31T01:13:13Z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