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32" windowHeight="8177" firstSheet="6" activeTab="8"/>
  </bookViews>
  <sheets>
    <sheet name="表1-财政拨款收支预算表" sheetId="1" r:id="rId1"/>
    <sheet name="表2-财政拨款支出总表" sheetId="2" r:id="rId2"/>
    <sheet name="表3-一般公共预算支出总表" sheetId="3" r:id="rId3"/>
    <sheet name="表4-一般公共预算基本支出表" sheetId="4" r:id="rId4"/>
    <sheet name="表5三公经费预算支出表" sheetId="5" r:id="rId5"/>
    <sheet name="表6-政府性基金预算财政拨款支出表" sheetId="6" r:id="rId6"/>
    <sheet name="表7-部门收支预算表" sheetId="7" r:id="rId7"/>
    <sheet name="表8-部门收入总表" sheetId="8" r:id="rId8"/>
    <sheet name="表9-部门部门支出预算表" sheetId="9" r:id="rId9"/>
  </sheets>
  <definedNames>
    <definedName name="_xlnm.Print_Titles" localSheetId="0">'表1-财政拨款收支预算表'!$1:$4</definedName>
    <definedName name="_xlnm.Print_Titles" localSheetId="1">'表2-财政拨款支出总表'!$1:$5</definedName>
    <definedName name="_xlnm.Print_Titles" localSheetId="2">'表3-一般公共预算支出总表'!$1:$6</definedName>
    <definedName name="_xlnm.Print_Titles" localSheetId="6">'表7-部门收支预算表'!$1:$3</definedName>
    <definedName name="_xlnm.Print_Titles" localSheetId="8">'表9-部门部门支出预算表'!$1:$5</definedName>
  </definedNames>
  <calcPr fullCalcOnLoad="1"/>
</workbook>
</file>

<file path=xl/sharedStrings.xml><?xml version="1.0" encoding="utf-8"?>
<sst xmlns="http://schemas.openxmlformats.org/spreadsheetml/2006/main" count="504" uniqueCount="276">
  <si>
    <t>财政拨款收支预算总表</t>
  </si>
  <si>
    <t>填报单位名称：石嘴山市大武口区残疾人联合会</t>
  </si>
  <si>
    <t>单位：元</t>
  </si>
  <si>
    <t>收                  入</t>
  </si>
  <si>
    <t>支                 出</t>
  </si>
  <si>
    <t>项 目</t>
  </si>
  <si>
    <t>预算数</t>
  </si>
  <si>
    <t>项目（按功能分类）</t>
  </si>
  <si>
    <t>一般公共预算
财政拨款</t>
  </si>
  <si>
    <t>政府性基金预算
财政拨款</t>
  </si>
  <si>
    <t>一、本年收入</t>
  </si>
  <si>
    <t>一、本年支出</t>
  </si>
  <si>
    <t>小计</t>
  </si>
  <si>
    <t>（一）一般公共服务支出</t>
  </si>
  <si>
    <t>（一）一般公共预算财政拨款</t>
  </si>
  <si>
    <t>（二）外交支出</t>
  </si>
  <si>
    <t>（二）政府性基金预算财政拨款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</si>
  <si>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</si>
  <si>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</si>
  <si>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</si>
  <si>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</si>
  <si>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</si>
  <si>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</si>
  <si>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</si>
  <si>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</si>
  <si>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</si>
  <si>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</si>
  <si>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</si>
  <si>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</si>
  <si>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</si>
  <si>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</si>
  <si>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</si>
  <si>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</si>
  <si>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</si>
  <si>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</si>
  <si>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</si>
  <si>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</si>
  <si>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</si>
  <si>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</si>
  <si>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</si>
  <si>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</si>
  <si>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</si>
  <si>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</si>
  <si>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</si>
  <si>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</si>
  <si>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</si>
  <si>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r>
      <t>收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入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总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计</t>
    </r>
  </si>
  <si>
    <t>支  出  总  计</t>
  </si>
  <si>
    <t xml:space="preserve">财政拨款支出预算总表
</t>
  </si>
  <si>
    <t>功能分类科目</t>
  </si>
  <si>
    <t>总计</t>
  </si>
  <si>
    <t>一般公共预算财政拨款支出</t>
  </si>
  <si>
    <t>政府性基金预算财政拨款支出</t>
  </si>
  <si>
    <t>功能科目
编码</t>
  </si>
  <si>
    <t>功能科目名称</t>
  </si>
  <si>
    <t>经费拨款</t>
  </si>
  <si>
    <t>纳入预算
管理的非税
收入安排</t>
  </si>
  <si>
    <t>自治区一般性转移支付</t>
  </si>
  <si>
    <t>自治区专项转移
支付</t>
  </si>
  <si>
    <t>市级专项转移支付</t>
  </si>
  <si>
    <t>纳入预算管理的非税
收入安排</t>
  </si>
  <si>
    <t>自治区专项转移支付</t>
  </si>
  <si>
    <t>**</t>
  </si>
  <si>
    <t>合计</t>
  </si>
  <si>
    <t>社会保障和就业支出</t>
  </si>
  <si>
    <t>行政事业单位离退休</t>
  </si>
  <si>
    <t>2080504</t>
  </si>
  <si>
    <t>未归口管理的行政单位离退休</t>
  </si>
  <si>
    <t>2080505</t>
  </si>
  <si>
    <t>机关事业单位基本养老保险缴费支出</t>
  </si>
  <si>
    <t>20811</t>
  </si>
  <si>
    <t>残疾人事业</t>
  </si>
  <si>
    <t>2081101</t>
  </si>
  <si>
    <t>行政运行</t>
  </si>
  <si>
    <t>2081104</t>
  </si>
  <si>
    <t>残疾人康复</t>
  </si>
  <si>
    <t>2081199</t>
  </si>
  <si>
    <t>其他残疾人事业支出</t>
  </si>
  <si>
    <t>20827</t>
  </si>
  <si>
    <t>财政对其他社会保险基金的补助</t>
  </si>
  <si>
    <t>2082702</t>
  </si>
  <si>
    <t>财政对工伤保险基金的补助</t>
  </si>
  <si>
    <t>2082703</t>
  </si>
  <si>
    <t>财政对生育保险基金的补助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</si>
  <si>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</si>
  <si>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</si>
  <si>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</si>
  <si>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</si>
  <si>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</si>
  <si>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</si>
  <si>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</si>
  <si>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</si>
  <si>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</si>
  <si>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</si>
  <si>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</si>
  <si>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</si>
  <si>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</si>
  <si>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</si>
  <si>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</si>
  <si>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</si>
  <si>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</si>
  <si>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</si>
  <si>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229</t>
  </si>
  <si>
    <t>其他支出</t>
  </si>
  <si>
    <t>22960</t>
  </si>
  <si>
    <t>彩票公益金及对应专项债务收入安排的支出</t>
  </si>
  <si>
    <t>2296006</t>
  </si>
  <si>
    <t>用于残疾人事业的彩票公益金支出</t>
  </si>
  <si>
    <t>一般公共预算财政拨款支出表</t>
  </si>
  <si>
    <t>2018年执行数</t>
  </si>
  <si>
    <t>2019年预算数</t>
  </si>
  <si>
    <t>2019年预算数与2018年
执行数</t>
  </si>
  <si>
    <t>基本支出</t>
  </si>
  <si>
    <t>项目支出</t>
  </si>
  <si>
    <t>增减额</t>
  </si>
  <si>
    <t>增减%</t>
  </si>
  <si>
    <t>科目编码</t>
  </si>
  <si>
    <t>科目名称</t>
  </si>
  <si>
    <t>1</t>
  </si>
  <si>
    <t>一般公共预算财政拨款基本支出表</t>
  </si>
  <si>
    <t>经济科目</t>
  </si>
  <si>
    <t>基本支出预算</t>
  </si>
  <si>
    <t>经济科目编码</t>
  </si>
  <si>
    <t>经济科目名称</t>
  </si>
  <si>
    <t>人员支出</t>
  </si>
  <si>
    <t>日常公用支出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</si>
  <si>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</si>
  <si>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</si>
  <si>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</si>
  <si>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</si>
  <si>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</si>
  <si>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</si>
  <si>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</si>
  <si>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</si>
  <si>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</si>
  <si>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</si>
  <si>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</si>
  <si>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</si>
  <si>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</si>
  <si>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</si>
  <si>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</si>
  <si>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</si>
  <si>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</si>
  <si>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</si>
  <si>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</si>
  <si>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</si>
  <si>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</si>
  <si>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</si>
  <si>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</si>
  <si>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</si>
  <si>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</si>
  <si>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</si>
  <si>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</si>
  <si>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</si>
  <si>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</si>
  <si>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</si>
  <si>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</si>
  <si>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</si>
  <si>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</si>
  <si>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</si>
  <si>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</si>
  <si>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</si>
  <si>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</si>
  <si>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</si>
  <si>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</si>
  <si>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</si>
  <si>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</si>
  <si>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</si>
  <si>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</si>
  <si>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</si>
  <si>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</si>
  <si>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</si>
  <si>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</si>
  <si>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</si>
  <si>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</si>
  <si>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</si>
  <si>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</si>
  <si>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</si>
  <si>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</si>
  <si>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</si>
  <si>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</si>
  <si>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</si>
  <si>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</si>
  <si>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</si>
  <si>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一般公共预算财政拨款“三公”经费支出表</t>
  </si>
  <si>
    <t>预算单位</t>
  </si>
  <si>
    <t>2018年预算数</t>
  </si>
  <si>
    <t>因公
出国（境）</t>
  </si>
  <si>
    <t>公务用车购置及运行费</t>
  </si>
  <si>
    <t>公务
接待费</t>
  </si>
  <si>
    <t>公务车辆
购置费</t>
  </si>
  <si>
    <t>公车运行维护费</t>
  </si>
  <si>
    <t>公务车辆购置费</t>
  </si>
  <si>
    <t>大武口区残疾人联合会</t>
  </si>
  <si>
    <t>政府性基金预算财政拨款支出表</t>
  </si>
  <si>
    <t>2018年
执行数
（决算数）</t>
  </si>
  <si>
    <t>2019年预算数与2018年执行数（决算数）</t>
  </si>
  <si>
    <t>支出功能分类科目编码</t>
  </si>
  <si>
    <t>人员经费</t>
  </si>
  <si>
    <t>日常公用
经费</t>
  </si>
  <si>
    <t>¦</t>
  </si>
  <si>
    <t>部门收支总表</t>
  </si>
  <si>
    <t>收     入</t>
  </si>
  <si>
    <t>支     出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</si>
  <si>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</si>
  <si>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</si>
  <si>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</si>
  <si>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</si>
  <si>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</si>
  <si>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</si>
  <si>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</si>
  <si>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</si>
  <si>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</si>
  <si>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</si>
  <si>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</si>
  <si>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</si>
  <si>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</si>
  <si>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</si>
  <si>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</si>
  <si>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</si>
  <si>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</si>
  <si>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</si>
  <si>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</si>
  <si>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</si>
  <si>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</si>
  <si>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</si>
  <si>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</si>
  <si>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</si>
  <si>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</si>
  <si>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</si>
  <si>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</si>
  <si>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</si>
  <si>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</si>
  <si>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</si>
  <si>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</si>
  <si>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</si>
  <si>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</si>
  <si>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</si>
  <si>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</si>
  <si>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</si>
  <si>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</si>
  <si>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</si>
  <si>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</si>
  <si>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</si>
  <si>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</si>
  <si>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</si>
  <si>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</si>
  <si>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</si>
  <si>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收入总计</t>
  </si>
  <si>
    <t>支出总计</t>
  </si>
  <si>
    <t>部门收入总表</t>
  </si>
  <si>
    <t>财政拨款收入</t>
  </si>
  <si>
    <t>事业单位经营收入</t>
  </si>
  <si>
    <t>行政支出</t>
  </si>
  <si>
    <t>上级补助收入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</si>
  <si>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</si>
  <si>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</si>
  <si>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</si>
  <si>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</si>
  <si>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</si>
  <si>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</si>
  <si>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一般公共财政预算拨款收入</t>
  </si>
  <si>
    <t>政府性基金预算拨款收入</t>
  </si>
  <si>
    <t>金额</t>
  </si>
  <si>
    <t>其中：纳入财政专户管理的非税收入</t>
  </si>
  <si>
    <t xml:space="preserve">小计 </t>
  </si>
  <si>
    <t>非本级财政拨款</t>
  </si>
  <si>
    <t>本级横向财政拨款</t>
  </si>
  <si>
    <t>部门支出总表</t>
  </si>
  <si>
    <t>事业支出</t>
  </si>
  <si>
    <t>经营支出</t>
  </si>
  <si>
    <t>上缴上级
支出</t>
  </si>
  <si>
    <t>对附属单位
补助支出</t>
  </si>
  <si>
    <t>投资支出</t>
  </si>
  <si>
    <t>债务还本
支出</t>
  </si>
  <si>
    <t xml:space="preserve">科目名称
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</si>
</sst>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_ "/>
    <numFmt numFmtId="181" formatCode="#,##0_ "/>
    <numFmt numFmtId="182" formatCode="0_);[Red]\(0\)"/>
    <numFmt numFmtId="183" formatCode="#,##0;[Red]#,##0"/>
  </numFmts>
  <fonts count="6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宋体"/>
      <family val="0"/>
    </font>
    <font>
      <b/>
      <sz val="24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Calibri"/>
      <family val="2"/>
    </font>
    <font>
      <sz val="20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name val="Calibri"/>
      <family val="2"/>
    </font>
    <font>
      <b/>
      <sz val="10"/>
      <name val="宋体"/>
      <family val="0"/>
    </font>
    <font>
      <b/>
      <sz val="11"/>
      <color indexed="8"/>
      <name val="Calibri"/>
      <family val="2"/>
    </font>
    <font>
      <sz val="8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Calibri"/>
      <family val="2"/>
    </font>
    <font>
      <b/>
      <sz val="11"/>
      <name val="宋体"/>
      <family val="0"/>
    </font>
    <font>
      <sz val="9"/>
      <color indexed="8"/>
      <name val="Trial"/>
      <family val="2"/>
    </font>
    <font>
      <sz val="9"/>
      <color indexed="8"/>
      <name val="Arial"/>
      <family val="2"/>
    </font>
    <font>
      <sz val="9"/>
      <color indexed="8"/>
      <name val="Courier New"/>
      <family val="3"/>
    </font>
    <font>
      <sz val="11"/>
      <color indexed="9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9"/>
      <color indexed="8"/>
      <name val="Courier New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/>
      <top style="thin"/>
      <bottom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0" applyNumberFormat="0" applyFill="0" applyBorder="0" applyProtection="0">
      <alignment vertical="center"/>
    </xf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9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Protection="0">
      <alignment vertical="center"/>
    </xf>
    <xf numFmtId="0" fontId="2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7" fillId="9" borderId="0" applyNumberFormat="0" applyBorder="0" applyAlignment="0" applyProtection="0"/>
    <xf numFmtId="0" fontId="50" fillId="0" borderId="4" applyNumberFormat="0" applyFill="0" applyAlignment="0" applyProtection="0"/>
    <xf numFmtId="0" fontId="47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6" fillId="0" borderId="0">
      <alignment vertical="center"/>
      <protection/>
    </xf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25" fillId="0" borderId="0" applyNumberFormat="0" applyFill="0" applyBorder="0" applyProtection="0">
      <alignment vertical="center"/>
    </xf>
    <xf numFmtId="0" fontId="47" fillId="2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25" fillId="0" borderId="0" applyNumberFormat="0" applyFill="0" applyBorder="0" applyProtection="0">
      <alignment horizontal="left" vertical="center"/>
    </xf>
    <xf numFmtId="0" fontId="2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5" fillId="0" borderId="0" applyNumberFormat="0" applyFill="0" applyBorder="0" applyProtection="0">
      <alignment vertical="center"/>
    </xf>
    <xf numFmtId="0" fontId="6" fillId="0" borderId="0">
      <alignment vertical="center"/>
      <protection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horizontal="center" vertical="center"/>
    </xf>
    <xf numFmtId="0" fontId="25" fillId="0" borderId="0" applyNumberFormat="0" applyFill="0" applyBorder="0" applyProtection="0">
      <alignment horizontal="justify"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</cellStyleXfs>
  <cellXfs count="194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80" fontId="4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 applyProtection="1">
      <alignment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63" fillId="0" borderId="10" xfId="0" applyFont="1" applyFill="1" applyBorder="1" applyAlignment="1" applyProtection="1">
      <alignment vertical="center"/>
      <protection/>
    </xf>
    <xf numFmtId="181" fontId="2" fillId="0" borderId="10" xfId="0" applyNumberFormat="1" applyFont="1" applyFill="1" applyBorder="1" applyAlignment="1" applyProtection="1">
      <alignment vertical="center"/>
      <protection/>
    </xf>
    <xf numFmtId="181" fontId="8" fillId="0" borderId="10" xfId="0" applyNumberFormat="1" applyFont="1" applyFill="1" applyBorder="1" applyAlignment="1" applyProtection="1">
      <alignment horizontal="left" vertical="center" wrapText="1"/>
      <protection/>
    </xf>
    <xf numFmtId="181" fontId="8" fillId="0" borderId="10" xfId="0" applyNumberFormat="1" applyFont="1" applyFill="1" applyBorder="1" applyAlignment="1" applyProtection="1">
      <alignment vertical="center"/>
      <protection/>
    </xf>
    <xf numFmtId="181" fontId="8" fillId="0" borderId="10" xfId="0" applyNumberFormat="1" applyFont="1" applyFill="1" applyBorder="1" applyAlignment="1" applyProtection="1">
      <alignment/>
      <protection/>
    </xf>
    <xf numFmtId="181" fontId="8" fillId="0" borderId="10" xfId="0" applyNumberFormat="1" applyFont="1" applyFill="1" applyBorder="1" applyAlignment="1" applyProtection="1">
      <alignment horizontal="left" wrapText="1"/>
      <protection/>
    </xf>
    <xf numFmtId="181" fontId="8" fillId="0" borderId="10" xfId="0" applyNumberFormat="1" applyFont="1" applyFill="1" applyBorder="1" applyAlignment="1" applyProtection="1">
      <alignment vertical="center"/>
      <protection/>
    </xf>
    <xf numFmtId="181" fontId="8" fillId="0" borderId="10" xfId="0" applyNumberFormat="1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horizontal="right" vertical="center" wrapText="1"/>
      <protection/>
    </xf>
    <xf numFmtId="180" fontId="8" fillId="0" borderId="0" xfId="0" applyNumberFormat="1" applyFont="1" applyFill="1" applyBorder="1" applyAlignment="1" applyProtection="1">
      <alignment/>
      <protection/>
    </xf>
    <xf numFmtId="180" fontId="8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/>
      <protection/>
    </xf>
    <xf numFmtId="181" fontId="8" fillId="0" borderId="10" xfId="0" applyNumberFormat="1" applyFont="1" applyFill="1" applyBorder="1" applyAlignment="1" applyProtection="1">
      <alignment horizontal="left" vertical="center" shrinkToFit="1"/>
      <protection/>
    </xf>
    <xf numFmtId="181" fontId="8" fillId="0" borderId="10" xfId="0" applyNumberFormat="1" applyFont="1" applyFill="1" applyBorder="1" applyAlignment="1" applyProtection="1">
      <alignment horizontal="left" vertical="center" wrapText="1"/>
      <protection/>
    </xf>
    <xf numFmtId="181" fontId="8" fillId="0" borderId="10" xfId="0" applyNumberFormat="1" applyFont="1" applyFill="1" applyBorder="1" applyAlignment="1" applyProtection="1">
      <alignment horizontal="left" vertical="center" shrinkToFi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181" fontId="8" fillId="0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Fill="1" applyBorder="1" applyAlignment="1" applyProtection="1">
      <alignment horizontal="left" wrapText="1"/>
      <protection/>
    </xf>
    <xf numFmtId="0" fontId="8" fillId="0" borderId="11" xfId="0" applyFont="1" applyFill="1" applyBorder="1" applyAlignment="1" applyProtection="1">
      <alignment horizontal="right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181" fontId="8" fillId="0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right" vertical="center" wrapText="1"/>
      <protection/>
    </xf>
    <xf numFmtId="0" fontId="8" fillId="0" borderId="11" xfId="0" applyFont="1" applyFill="1" applyBorder="1" applyAlignment="1" applyProtection="1">
      <alignment horizontal="right" wrapText="1"/>
      <protection/>
    </xf>
    <xf numFmtId="181" fontId="8" fillId="0" borderId="11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left" vertical="center" wrapText="1"/>
      <protection/>
    </xf>
    <xf numFmtId="0" fontId="15" fillId="0" borderId="10" xfId="0" applyFont="1" applyFill="1" applyBorder="1" applyAlignment="1" applyProtection="1">
      <alignment horizontal="left" vertical="center" shrinkToFit="1"/>
      <protection/>
    </xf>
    <xf numFmtId="181" fontId="13" fillId="0" borderId="10" xfId="0" applyNumberFormat="1" applyFont="1" applyFill="1" applyBorder="1" applyAlignment="1" applyProtection="1">
      <alignment horizontal="right" vertical="center"/>
      <protection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 applyProtection="1">
      <alignment horizontal="left" vertical="center" shrinkToFit="1"/>
      <protection/>
    </xf>
    <xf numFmtId="181" fontId="13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/>
      <protection/>
    </xf>
    <xf numFmtId="181" fontId="8" fillId="0" borderId="1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16" fillId="0" borderId="10" xfId="0" applyFont="1" applyBorder="1" applyAlignment="1" applyProtection="1">
      <alignment horizontal="center" vertical="center"/>
      <protection/>
    </xf>
    <xf numFmtId="9" fontId="13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8" fillId="0" borderId="11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180" fontId="17" fillId="0" borderId="12" xfId="0" applyNumberFormat="1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/>
      <protection/>
    </xf>
    <xf numFmtId="180" fontId="17" fillId="0" borderId="10" xfId="0" applyNumberFormat="1" applyFont="1" applyFill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20" fillId="0" borderId="11" xfId="33" applyFont="1" applyFill="1" applyBorder="1" applyAlignment="1">
      <alignment horizontal="center" vertical="center"/>
      <protection/>
    </xf>
    <xf numFmtId="0" fontId="20" fillId="0" borderId="11" xfId="0" applyFont="1" applyFill="1" applyBorder="1" applyAlignment="1">
      <alignment horizontal="center" vertical="center"/>
    </xf>
    <xf numFmtId="181" fontId="8" fillId="0" borderId="10" xfId="0" applyNumberFormat="1" applyFont="1" applyFill="1" applyBorder="1" applyAlignment="1" applyProtection="1">
      <alignment horizontal="right" vertical="center"/>
      <protection/>
    </xf>
    <xf numFmtId="0" fontId="20" fillId="0" borderId="15" xfId="33" applyFont="1" applyFill="1" applyBorder="1" applyAlignment="1">
      <alignment horizontal="left" vertical="center" wrapText="1"/>
      <protection/>
    </xf>
    <xf numFmtId="0" fontId="20" fillId="0" borderId="16" xfId="33" applyFont="1" applyFill="1" applyBorder="1" applyAlignment="1">
      <alignment horizontal="left" vertical="center" wrapText="1"/>
      <protection/>
    </xf>
    <xf numFmtId="0" fontId="1" fillId="0" borderId="15" xfId="33" applyFont="1" applyFill="1" applyBorder="1" applyAlignment="1">
      <alignment horizontal="center" vertical="center" wrapText="1"/>
      <protection/>
    </xf>
    <xf numFmtId="0" fontId="1" fillId="0" borderId="16" xfId="33" applyFont="1" applyFill="1" applyBorder="1" applyAlignment="1">
      <alignment horizontal="justify" vertical="center" wrapText="1"/>
      <protection/>
    </xf>
    <xf numFmtId="181" fontId="8" fillId="0" borderId="10" xfId="0" applyNumberFormat="1" applyFont="1" applyFill="1" applyBorder="1" applyAlignment="1" applyProtection="1">
      <alignment/>
      <protection/>
    </xf>
    <xf numFmtId="0" fontId="1" fillId="0" borderId="15" xfId="33" applyFont="1" applyFill="1" applyBorder="1" applyAlignment="1">
      <alignment horizontal="center" vertical="center" wrapText="1"/>
      <protection/>
    </xf>
    <xf numFmtId="0" fontId="1" fillId="0" borderId="16" xfId="33" applyFont="1" applyFill="1" applyBorder="1" applyAlignment="1">
      <alignment horizontal="justify" vertical="center" wrapText="1"/>
      <protection/>
    </xf>
    <xf numFmtId="0" fontId="1" fillId="0" borderId="17" xfId="33" applyFont="1" applyFill="1" applyBorder="1" applyAlignment="1">
      <alignment horizontal="justify" vertical="center" wrapText="1"/>
      <protection/>
    </xf>
    <xf numFmtId="181" fontId="8" fillId="0" borderId="18" xfId="0" applyNumberFormat="1" applyFont="1" applyFill="1" applyBorder="1" applyAlignment="1" applyProtection="1">
      <alignment horizontal="right" vertical="center"/>
      <protection/>
    </xf>
    <xf numFmtId="181" fontId="8" fillId="0" borderId="18" xfId="0" applyNumberFormat="1" applyFont="1" applyFill="1" applyBorder="1" applyAlignment="1" applyProtection="1">
      <alignment/>
      <protection/>
    </xf>
    <xf numFmtId="0" fontId="1" fillId="0" borderId="19" xfId="33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horizontal="justify" vertical="center" wrapText="1"/>
      <protection/>
    </xf>
    <xf numFmtId="0" fontId="2" fillId="0" borderId="10" xfId="0" applyFont="1" applyFill="1" applyBorder="1" applyAlignment="1" applyProtection="1">
      <alignment/>
      <protection/>
    </xf>
    <xf numFmtId="0" fontId="20" fillId="0" borderId="19" xfId="33" applyFont="1" applyFill="1" applyBorder="1" applyAlignment="1">
      <alignment horizontal="left" vertical="center" wrapText="1"/>
      <protection/>
    </xf>
    <xf numFmtId="0" fontId="20" fillId="0" borderId="10" xfId="33" applyFont="1" applyFill="1" applyBorder="1" applyAlignment="1">
      <alignment horizontal="left" vertical="center" wrapText="1"/>
      <protection/>
    </xf>
    <xf numFmtId="0" fontId="1" fillId="0" borderId="19" xfId="33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justify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82" fontId="21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181" fontId="8" fillId="0" borderId="12" xfId="0" applyNumberFormat="1" applyFont="1" applyFill="1" applyBorder="1" applyAlignment="1" applyProtection="1">
      <alignment vertical="center"/>
      <protection/>
    </xf>
    <xf numFmtId="9" fontId="8" fillId="0" borderId="10" xfId="0" applyNumberFormat="1" applyFont="1" applyFill="1" applyBorder="1" applyAlignment="1" applyProtection="1">
      <alignment vertical="center"/>
      <protection/>
    </xf>
    <xf numFmtId="0" fontId="8" fillId="0" borderId="20" xfId="0" applyFont="1" applyFill="1" applyBorder="1" applyAlignment="1" applyProtection="1">
      <alignment horizontal="left" vertical="center"/>
      <protection/>
    </xf>
    <xf numFmtId="0" fontId="8" fillId="0" borderId="21" xfId="0" applyFont="1" applyFill="1" applyBorder="1" applyAlignment="1" applyProtection="1">
      <alignment horizontal="left" vertical="center" wrapText="1"/>
      <protection/>
    </xf>
    <xf numFmtId="181" fontId="8" fillId="0" borderId="20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1" fontId="8" fillId="0" borderId="22" xfId="0" applyNumberFormat="1" applyFont="1" applyFill="1" applyBorder="1" applyAlignment="1" applyProtection="1">
      <alignment horizontal="left" vertical="center" wrapText="1"/>
      <protection/>
    </xf>
    <xf numFmtId="181" fontId="8" fillId="0" borderId="14" xfId="0" applyNumberFormat="1" applyFont="1" applyFill="1" applyBorder="1" applyAlignment="1" applyProtection="1">
      <alignment vertical="center"/>
      <protection/>
    </xf>
    <xf numFmtId="49" fontId="8" fillId="0" borderId="23" xfId="0" applyNumberFormat="1" applyFont="1" applyFill="1" applyBorder="1" applyAlignment="1" applyProtection="1">
      <alignment vertical="center"/>
      <protection/>
    </xf>
    <xf numFmtId="1" fontId="8" fillId="0" borderId="24" xfId="0" applyNumberFormat="1" applyFont="1" applyFill="1" applyBorder="1" applyAlignment="1" applyProtection="1">
      <alignment horizontal="left" vertical="center" wrapText="1"/>
      <protection/>
    </xf>
    <xf numFmtId="181" fontId="8" fillId="0" borderId="25" xfId="0" applyNumberFormat="1" applyFont="1" applyFill="1" applyBorder="1" applyAlignment="1" applyProtection="1">
      <alignment vertical="center"/>
      <protection/>
    </xf>
    <xf numFmtId="49" fontId="8" fillId="0" borderId="20" xfId="0" applyNumberFormat="1" applyFont="1" applyFill="1" applyBorder="1" applyAlignment="1" applyProtection="1">
      <alignment vertical="center"/>
      <protection/>
    </xf>
    <xf numFmtId="1" fontId="8" fillId="0" borderId="26" xfId="0" applyNumberFormat="1" applyFont="1" applyFill="1" applyBorder="1" applyAlignment="1" applyProtection="1">
      <alignment horizontal="left" vertical="center" wrapText="1"/>
      <protection/>
    </xf>
    <xf numFmtId="49" fontId="8" fillId="0" borderId="20" xfId="0" applyNumberFormat="1" applyFont="1" applyFill="1" applyBorder="1" applyAlignment="1" applyProtection="1">
      <alignment vertical="center"/>
      <protection/>
    </xf>
    <xf numFmtId="1" fontId="8" fillId="0" borderId="21" xfId="0" applyNumberFormat="1" applyFont="1" applyFill="1" applyBorder="1" applyAlignment="1" applyProtection="1">
      <alignment horizontal="left" vertical="center" wrapText="1"/>
      <protection/>
    </xf>
    <xf numFmtId="49" fontId="8" fillId="0" borderId="12" xfId="0" applyNumberFormat="1" applyFont="1" applyFill="1" applyBorder="1" applyAlignment="1" applyProtection="1">
      <alignment vertical="center"/>
      <protection/>
    </xf>
    <xf numFmtId="1" fontId="8" fillId="0" borderId="13" xfId="0" applyNumberFormat="1" applyFont="1" applyFill="1" applyBorder="1" applyAlignment="1" applyProtection="1">
      <alignment horizontal="left" vertical="center" wrapText="1"/>
      <protection/>
    </xf>
    <xf numFmtId="181" fontId="8" fillId="0" borderId="18" xfId="0" applyNumberFormat="1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 applyProtection="1">
      <alignment vertical="center"/>
      <protection/>
    </xf>
    <xf numFmtId="1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2" borderId="0" xfId="0" applyFont="1" applyFill="1" applyAlignment="1" applyProtection="1">
      <alignment vertical="center" wrapText="1"/>
      <protection/>
    </xf>
    <xf numFmtId="0" fontId="2" fillId="21" borderId="0" xfId="0" applyFont="1" applyFill="1" applyAlignment="1" applyProtection="1">
      <alignment vertical="center" wrapText="1"/>
      <protection/>
    </xf>
    <xf numFmtId="0" fontId="0" fillId="21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181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20" xfId="0" applyFont="1" applyFill="1" applyBorder="1" applyAlignment="1" applyProtection="1">
      <alignment horizontal="left" vertical="center" wrapText="1"/>
      <protection/>
    </xf>
    <xf numFmtId="0" fontId="8" fillId="0" borderId="21" xfId="0" applyFont="1" applyFill="1" applyBorder="1" applyAlignment="1" applyProtection="1">
      <alignment horizontal="left" vertical="center" shrinkToFit="1"/>
      <protection/>
    </xf>
    <xf numFmtId="181" fontId="8" fillId="0" borderId="20" xfId="0" applyNumberFormat="1" applyFont="1" applyFill="1" applyBorder="1" applyAlignment="1" applyProtection="1">
      <alignment horizontal="right" vertical="center" wrapText="1"/>
      <protection/>
    </xf>
    <xf numFmtId="181" fontId="8" fillId="0" borderId="20" xfId="0" applyNumberFormat="1" applyFont="1" applyFill="1" applyBorder="1" applyAlignment="1" applyProtection="1">
      <alignment horizontal="right" vertical="center" wrapText="1"/>
      <protection/>
    </xf>
    <xf numFmtId="1" fontId="8" fillId="0" borderId="22" xfId="0" applyNumberFormat="1" applyFont="1" applyFill="1" applyBorder="1" applyAlignment="1" applyProtection="1">
      <alignment horizontal="left" vertical="center" shrinkToFit="1"/>
      <protection/>
    </xf>
    <xf numFmtId="181" fontId="8" fillId="0" borderId="23" xfId="0" applyNumberFormat="1" applyFont="1" applyFill="1" applyBorder="1" applyAlignment="1" applyProtection="1">
      <alignment vertical="center"/>
      <protection/>
    </xf>
    <xf numFmtId="1" fontId="8" fillId="0" borderId="24" xfId="0" applyNumberFormat="1" applyFont="1" applyFill="1" applyBorder="1" applyAlignment="1" applyProtection="1">
      <alignment horizontal="left" vertical="center" shrinkToFit="1"/>
      <protection/>
    </xf>
    <xf numFmtId="181" fontId="8" fillId="0" borderId="27" xfId="0" applyNumberFormat="1" applyFont="1" applyFill="1" applyBorder="1" applyAlignment="1" applyProtection="1">
      <alignment vertical="center"/>
      <protection/>
    </xf>
    <xf numFmtId="181" fontId="8" fillId="0" borderId="28" xfId="0" applyNumberFormat="1" applyFont="1" applyFill="1" applyBorder="1" applyAlignment="1" applyProtection="1">
      <alignment vertical="center"/>
      <protection/>
    </xf>
    <xf numFmtId="49" fontId="4" fillId="0" borderId="11" xfId="0" applyNumberFormat="1" applyFont="1" applyFill="1" applyBorder="1" applyAlignment="1" applyProtection="1">
      <alignment vertical="center"/>
      <protection/>
    </xf>
    <xf numFmtId="1" fontId="4" fillId="0" borderId="22" xfId="0" applyNumberFormat="1" applyFont="1" applyFill="1" applyBorder="1" applyAlignment="1" applyProtection="1">
      <alignment horizontal="left" vertical="center" shrinkToFit="1"/>
      <protection/>
    </xf>
    <xf numFmtId="181" fontId="4" fillId="0" borderId="20" xfId="0" applyNumberFormat="1" applyFont="1" applyFill="1" applyBorder="1" applyAlignment="1" applyProtection="1">
      <alignment horizontal="right" vertical="center" wrapText="1"/>
      <protection/>
    </xf>
    <xf numFmtId="181" fontId="4" fillId="0" borderId="10" xfId="0" applyNumberFormat="1" applyFont="1" applyFill="1" applyBorder="1" applyAlignment="1" applyProtection="1">
      <alignment vertical="center"/>
      <protection/>
    </xf>
    <xf numFmtId="1" fontId="8" fillId="0" borderId="21" xfId="0" applyNumberFormat="1" applyFont="1" applyFill="1" applyBorder="1" applyAlignment="1" applyProtection="1">
      <alignment horizontal="left" vertical="center" shrinkToFit="1"/>
      <protection/>
    </xf>
    <xf numFmtId="181" fontId="8" fillId="0" borderId="23" xfId="0" applyNumberFormat="1" applyFont="1" applyFill="1" applyBorder="1" applyAlignment="1" applyProtection="1">
      <alignment vertical="center"/>
      <protection/>
    </xf>
    <xf numFmtId="1" fontId="8" fillId="0" borderId="13" xfId="0" applyNumberFormat="1" applyFont="1" applyFill="1" applyBorder="1" applyAlignment="1" applyProtection="1">
      <alignment horizontal="left" vertical="center" shrinkToFit="1"/>
      <protection/>
    </xf>
    <xf numFmtId="1" fontId="8" fillId="0" borderId="14" xfId="0" applyNumberFormat="1" applyFont="1" applyFill="1" applyBorder="1" applyAlignment="1" applyProtection="1">
      <alignment horizontal="left" vertical="center" shrinkToFit="1"/>
      <protection/>
    </xf>
    <xf numFmtId="181" fontId="8" fillId="0" borderId="29" xfId="0" applyNumberFormat="1" applyFont="1" applyFill="1" applyBorder="1" applyAlignment="1" applyProtection="1">
      <alignment horizontal="right" vertical="center" wrapText="1"/>
      <protection/>
    </xf>
    <xf numFmtId="181" fontId="8" fillId="0" borderId="28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4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181" fontId="23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181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183" fontId="8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0" fontId="23" fillId="0" borderId="11" xfId="0" applyFont="1" applyFill="1" applyBorder="1" applyAlignment="1" applyProtection="1">
      <alignment horizontal="left" vertical="center"/>
      <protection/>
    </xf>
    <xf numFmtId="181" fontId="23" fillId="0" borderId="11" xfId="0" applyNumberFormat="1" applyFont="1" applyFill="1" applyBorder="1" applyAlignment="1" applyProtection="1">
      <alignment/>
      <protection/>
    </xf>
    <xf numFmtId="181" fontId="23" fillId="0" borderId="11" xfId="0" applyNumberFormat="1" applyFont="1" applyFill="1" applyBorder="1" applyAlignment="1" applyProtection="1">
      <alignment horizontal="right" vertical="center"/>
      <protection/>
    </xf>
    <xf numFmtId="181" fontId="8" fillId="0" borderId="11" xfId="0" applyNumberFormat="1" applyFont="1" applyFill="1" applyBorder="1" applyAlignment="1" applyProtection="1">
      <alignment horizontal="right" vertical="center"/>
      <protection/>
    </xf>
    <xf numFmtId="0" fontId="23" fillId="0" borderId="11" xfId="0" applyFont="1" applyFill="1" applyBorder="1" applyAlignment="1" applyProtection="1">
      <alignment horizontal="left"/>
      <protection/>
    </xf>
    <xf numFmtId="0" fontId="23" fillId="0" borderId="11" xfId="0" applyFont="1" applyFill="1" applyBorder="1" applyAlignment="1" applyProtection="1">
      <alignment vertical="center"/>
      <protection/>
    </xf>
    <xf numFmtId="183" fontId="8" fillId="0" borderId="11" xfId="0" applyNumberFormat="1" applyFont="1" applyFill="1" applyBorder="1" applyAlignment="1" applyProtection="1">
      <alignment horizontal="right" vertical="center"/>
      <protection/>
    </xf>
    <xf numFmtId="183" fontId="8" fillId="0" borderId="11" xfId="0" applyNumberFormat="1" applyFont="1" applyFill="1" applyBorder="1" applyAlignment="1" applyProtection="1">
      <alignment horizontal="center" vertical="center"/>
      <protection/>
    </xf>
    <xf numFmtId="183" fontId="8" fillId="0" borderId="11" xfId="0" applyNumberFormat="1" applyFont="1" applyFill="1" applyBorder="1" applyAlignment="1" applyProtection="1">
      <alignment vertical="center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常规_表4-一般公共预算基本支出表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_教育体育局95页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@ET_Style?var" xfId="58"/>
    <cellStyle name="强调文字颜色 4" xfId="59"/>
    <cellStyle name="@ET_Style?center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@ET_Style?h1" xfId="69"/>
    <cellStyle name="@ET_Style?u" xfId="70"/>
    <cellStyle name="@ET_Style?ol" xfId="71"/>
    <cellStyle name="@ET_Style?@font-face" xfId="72"/>
    <cellStyle name="常规_教育体育局95页_2" xfId="73"/>
    <cellStyle name="@ET_Style?s" xfId="74"/>
    <cellStyle name="@ET_Style?th" xfId="75"/>
    <cellStyle name="@ET_Style?p.p0" xfId="76"/>
    <cellStyle name="@ET_Style?@page" xfId="77"/>
    <cellStyle name="常规_来源明细表(单位-科目)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39" sqref="A1:IV39"/>
    </sheetView>
  </sheetViews>
  <sheetFormatPr defaultColWidth="9.140625" defaultRowHeight="12.75" customHeight="1"/>
  <cols>
    <col min="1" max="1" width="27.57421875" style="7" customWidth="1"/>
    <col min="2" max="2" width="18.8515625" style="7" customWidth="1"/>
    <col min="3" max="3" width="34.57421875" style="7" customWidth="1"/>
    <col min="4" max="4" width="17.28125" style="7" customWidth="1"/>
    <col min="5" max="5" width="15.140625" style="7" customWidth="1"/>
    <col min="6" max="6" width="14.7109375" style="7" customWidth="1"/>
  </cols>
  <sheetData>
    <row r="1" spans="1:6" s="1" customFormat="1" ht="31.5" customHeight="1">
      <c r="A1" s="9" t="s">
        <v>0</v>
      </c>
      <c r="B1" s="9"/>
      <c r="C1" s="9"/>
      <c r="D1" s="9"/>
      <c r="E1" s="9"/>
      <c r="F1" s="9"/>
    </row>
    <row r="2" spans="1:6" s="1" customFormat="1" ht="14.25" customHeight="1">
      <c r="A2" s="43" t="s">
        <v>1</v>
      </c>
      <c r="B2" s="43"/>
      <c r="C2" s="172"/>
      <c r="D2" s="173"/>
      <c r="E2" s="174"/>
      <c r="F2" s="174" t="s">
        <v>2</v>
      </c>
    </row>
    <row r="3" spans="1:6" s="1" customFormat="1" ht="10.5" customHeight="1">
      <c r="A3" s="175" t="s">
        <v>3</v>
      </c>
      <c r="B3" s="175"/>
      <c r="C3" s="175" t="s">
        <v>4</v>
      </c>
      <c r="D3" s="175"/>
      <c r="E3" s="175"/>
      <c r="F3" s="175"/>
    </row>
    <row r="4" spans="1:6" s="1" customFormat="1" ht="10.5" customHeight="1">
      <c r="A4" s="176" t="s">
        <v>5</v>
      </c>
      <c r="B4" s="176" t="s">
        <v>6</v>
      </c>
      <c r="C4" s="176" t="s">
        <v>7</v>
      </c>
      <c r="D4" s="176" t="s">
        <v>6</v>
      </c>
      <c r="E4" s="177" t="s">
        <v>8</v>
      </c>
      <c r="F4" s="177" t="s">
        <v>9</v>
      </c>
    </row>
    <row r="5" spans="1:6" s="1" customFormat="1" ht="10.5" customHeight="1">
      <c r="A5" s="178" t="s">
        <v>10</v>
      </c>
      <c r="B5" s="179">
        <f>B6</f>
        <v>2297117</v>
      </c>
      <c r="C5" s="180" t="s">
        <v>11</v>
      </c>
      <c r="D5" s="181">
        <f aca="true" t="shared" si="0" ref="D5:F5">SUM(D6:D34)</f>
        <v>2297116.88</v>
      </c>
      <c r="E5" s="181">
        <f t="shared" si="0"/>
        <v>2042816.88</v>
      </c>
      <c r="F5" s="181">
        <f t="shared" si="0"/>
        <v>254300</v>
      </c>
    </row>
    <row r="6" spans="1:6" s="1" customFormat="1" ht="10.5" customHeight="1">
      <c r="A6" s="147" t="s">
        <v>12</v>
      </c>
      <c r="B6" s="179">
        <f>B7+B8</f>
        <v>2297117</v>
      </c>
      <c r="C6" s="182" t="s">
        <v>13</v>
      </c>
      <c r="D6" s="183">
        <v>0</v>
      </c>
      <c r="E6" s="183">
        <v>0</v>
      </c>
      <c r="F6" s="183">
        <v>0</v>
      </c>
    </row>
    <row r="7" spans="1:6" s="1" customFormat="1" ht="10.5" customHeight="1">
      <c r="A7" s="184" t="s">
        <v>14</v>
      </c>
      <c r="B7" s="179">
        <v>2042817</v>
      </c>
      <c r="C7" s="182" t="s">
        <v>15</v>
      </c>
      <c r="D7" s="183">
        <v>0</v>
      </c>
      <c r="E7" s="183">
        <v>0</v>
      </c>
      <c r="F7" s="183">
        <v>0</v>
      </c>
    </row>
    <row r="8" spans="1:6" s="1" customFormat="1" ht="10.5" customHeight="1">
      <c r="A8" s="184" t="s">
        <v>16</v>
      </c>
      <c r="B8" s="179">
        <v>254300</v>
      </c>
      <c r="C8" s="182" t="s">
        <v>17</v>
      </c>
      <c r="D8" s="183">
        <v>0</v>
      </c>
      <c r="E8" s="183">
        <v>0</v>
      </c>
      <c r="F8" s="183">
        <v>0</v>
      </c>
    </row>
    <row r="9" spans="1:6" s="1" customFormat="1" ht="10.5" customHeight="1">
      <c r="A9" s="185"/>
      <c r="B9" s="186"/>
      <c r="C9" s="182" t="s">
        <v>18</v>
      </c>
      <c r="D9" s="183">
        <v>0</v>
      </c>
      <c r="E9" s="183">
        <v>0</v>
      </c>
      <c r="F9" s="183">
        <v>0</v>
      </c>
    </row>
    <row r="10" spans="1:6" s="1" customFormat="1" ht="10.5" customHeight="1">
      <c r="A10" s="185"/>
      <c r="B10" s="187"/>
      <c r="C10" s="182" t="s">
        <v>19</v>
      </c>
      <c r="D10" s="183">
        <v>0</v>
      </c>
      <c r="E10" s="183">
        <v>0</v>
      </c>
      <c r="F10" s="183">
        <v>0</v>
      </c>
    </row>
    <row r="11" spans="1:6" s="1" customFormat="1" ht="10.5" customHeight="1">
      <c r="A11" s="185"/>
      <c r="B11" s="187"/>
      <c r="C11" s="182" t="s">
        <v>20</v>
      </c>
      <c r="D11" s="183">
        <v>0</v>
      </c>
      <c r="E11" s="183">
        <v>0</v>
      </c>
      <c r="F11" s="183">
        <v>0</v>
      </c>
    </row>
    <row r="12" spans="1:6" s="1" customFormat="1" ht="10.5" customHeight="1">
      <c r="A12" s="185"/>
      <c r="B12" s="187"/>
      <c r="C12" s="182" t="s">
        <v>21</v>
      </c>
      <c r="D12" s="183">
        <v>0</v>
      </c>
      <c r="E12" s="183">
        <v>0</v>
      </c>
      <c r="F12" s="183">
        <v>0</v>
      </c>
    </row>
    <row r="13" spans="1:6" s="1" customFormat="1" ht="10.5" customHeight="1">
      <c r="A13" s="185"/>
      <c r="B13" s="187"/>
      <c r="C13" s="182" t="s">
        <v>22</v>
      </c>
      <c r="D13" s="188">
        <f>E13+F13</f>
        <v>1947900.88</v>
      </c>
      <c r="E13" s="188">
        <v>1947900.88</v>
      </c>
      <c r="F13" s="183">
        <v>0</v>
      </c>
    </row>
    <row r="14" spans="1:6" s="1" customFormat="1" ht="10.5" customHeight="1">
      <c r="A14" s="185"/>
      <c r="B14" s="187"/>
      <c r="C14" s="182" t="s">
        <v>23</v>
      </c>
      <c r="D14" s="183">
        <v>0</v>
      </c>
      <c r="E14" s="183">
        <v>0</v>
      </c>
      <c r="F14" s="183">
        <v>0</v>
      </c>
    </row>
    <row r="15" spans="1:6" s="1" customFormat="1" ht="10.5" customHeight="1">
      <c r="A15" s="185"/>
      <c r="B15" s="187"/>
      <c r="C15" s="182" t="s">
        <v>24</v>
      </c>
      <c r="D15" s="188">
        <v>35123</v>
      </c>
      <c r="E15" s="188">
        <v>35123</v>
      </c>
      <c r="F15" s="183">
        <v>0</v>
      </c>
    </row>
    <row r="16" spans="1:6" s="1" customFormat="1" ht="10.5" customHeight="1">
      <c r="A16" s="185"/>
      <c r="B16" s="187"/>
      <c r="C16" s="182" t="s">
        <v>25</v>
      </c>
      <c r="D16" s="183">
        <v>0</v>
      </c>
      <c r="E16" s="183">
        <v>0</v>
      </c>
      <c r="F16" s="183">
        <v>0</v>
      </c>
    </row>
    <row r="17" spans="1:6" s="1" customFormat="1" ht="10.5" customHeight="1">
      <c r="A17" s="185"/>
      <c r="B17" s="187"/>
      <c r="C17" s="182" t="s">
        <v>26</v>
      </c>
      <c r="D17" s="183">
        <v>0</v>
      </c>
      <c r="E17" s="183">
        <v>0</v>
      </c>
      <c r="F17" s="183">
        <v>0</v>
      </c>
    </row>
    <row r="18" spans="1:6" s="1" customFormat="1" ht="10.5" customHeight="1">
      <c r="A18" s="189"/>
      <c r="B18" s="179"/>
      <c r="C18" s="182" t="s">
        <v>27</v>
      </c>
      <c r="D18" s="183">
        <v>0</v>
      </c>
      <c r="E18" s="183">
        <v>0</v>
      </c>
      <c r="F18" s="183">
        <v>0</v>
      </c>
    </row>
    <row r="19" spans="1:6" s="1" customFormat="1" ht="10.5" customHeight="1">
      <c r="A19" s="185"/>
      <c r="B19" s="187"/>
      <c r="C19" s="182" t="s">
        <v>28</v>
      </c>
      <c r="D19" s="183">
        <v>0</v>
      </c>
      <c r="E19" s="183">
        <v>0</v>
      </c>
      <c r="F19" s="183">
        <v>0</v>
      </c>
    </row>
    <row r="20" spans="1:6" s="1" customFormat="1" ht="10.5" customHeight="1">
      <c r="A20" s="185"/>
      <c r="B20" s="179"/>
      <c r="C20" s="182" t="s">
        <v>29</v>
      </c>
      <c r="D20" s="183">
        <v>0</v>
      </c>
      <c r="E20" s="183">
        <v>0</v>
      </c>
      <c r="F20" s="183">
        <v>0</v>
      </c>
    </row>
    <row r="21" spans="1:6" s="1" customFormat="1" ht="10.5" customHeight="1">
      <c r="A21" s="189"/>
      <c r="B21" s="187"/>
      <c r="C21" s="182" t="s">
        <v>30</v>
      </c>
      <c r="D21" s="183">
        <v>0</v>
      </c>
      <c r="E21" s="183">
        <v>0</v>
      </c>
      <c r="F21" s="183">
        <v>0</v>
      </c>
    </row>
    <row r="22" spans="1:6" s="1" customFormat="1" ht="10.5" customHeight="1">
      <c r="A22" s="185"/>
      <c r="B22" s="187"/>
      <c r="C22" s="182" t="s">
        <v>31</v>
      </c>
      <c r="D22" s="183">
        <v>0</v>
      </c>
      <c r="E22" s="183">
        <v>0</v>
      </c>
      <c r="F22" s="183">
        <v>0</v>
      </c>
    </row>
    <row r="23" spans="1:6" s="1" customFormat="1" ht="10.5" customHeight="1">
      <c r="A23" s="185"/>
      <c r="B23" s="187"/>
      <c r="C23" s="182" t="s">
        <v>32</v>
      </c>
      <c r="D23" s="183">
        <v>0</v>
      </c>
      <c r="E23" s="183">
        <v>0</v>
      </c>
      <c r="F23" s="183">
        <v>0</v>
      </c>
    </row>
    <row r="24" spans="1:6" s="1" customFormat="1" ht="10.5" customHeight="1">
      <c r="A24" s="185"/>
      <c r="B24" s="187"/>
      <c r="C24" s="182" t="s">
        <v>33</v>
      </c>
      <c r="D24" s="183">
        <v>0</v>
      </c>
      <c r="E24" s="183">
        <v>0</v>
      </c>
      <c r="F24" s="183">
        <v>0</v>
      </c>
    </row>
    <row r="25" spans="1:6" s="1" customFormat="1" ht="10.5" customHeight="1">
      <c r="A25" s="185"/>
      <c r="B25" s="187"/>
      <c r="C25" s="182" t="s">
        <v>34</v>
      </c>
      <c r="D25" s="188">
        <v>59793</v>
      </c>
      <c r="E25" s="188">
        <v>59793</v>
      </c>
      <c r="F25" s="183">
        <v>0</v>
      </c>
    </row>
    <row r="26" spans="1:6" s="1" customFormat="1" ht="10.5" customHeight="1">
      <c r="A26" s="185"/>
      <c r="B26" s="187"/>
      <c r="C26" s="182" t="s">
        <v>35</v>
      </c>
      <c r="D26" s="183">
        <v>0</v>
      </c>
      <c r="E26" s="183">
        <v>0</v>
      </c>
      <c r="F26" s="183">
        <v>0</v>
      </c>
    </row>
    <row r="27" spans="1:6" s="1" customFormat="1" ht="10.5" customHeight="1">
      <c r="A27" s="185"/>
      <c r="B27" s="187"/>
      <c r="C27" s="182" t="s">
        <v>36</v>
      </c>
      <c r="D27" s="183">
        <v>0</v>
      </c>
      <c r="E27" s="183">
        <v>0</v>
      </c>
      <c r="F27" s="183">
        <v>0</v>
      </c>
    </row>
    <row r="28" spans="1:6" s="1" customFormat="1" ht="10.5" customHeight="1">
      <c r="A28" s="185"/>
      <c r="B28" s="187"/>
      <c r="C28" s="182" t="s">
        <v>37</v>
      </c>
      <c r="D28" s="183">
        <v>0</v>
      </c>
      <c r="E28" s="183">
        <v>0</v>
      </c>
      <c r="F28" s="183">
        <v>0</v>
      </c>
    </row>
    <row r="29" spans="1:6" s="1" customFormat="1" ht="10.5" customHeight="1">
      <c r="A29" s="185"/>
      <c r="B29" s="187"/>
      <c r="C29" s="182" t="s">
        <v>38</v>
      </c>
      <c r="D29" s="183">
        <v>0</v>
      </c>
      <c r="E29" s="183">
        <v>0</v>
      </c>
      <c r="F29" s="183">
        <v>0</v>
      </c>
    </row>
    <row r="30" spans="1:6" s="1" customFormat="1" ht="10.5" customHeight="1">
      <c r="A30" s="185"/>
      <c r="B30" s="187"/>
      <c r="C30" s="182" t="s">
        <v>39</v>
      </c>
      <c r="D30" s="188">
        <v>254300</v>
      </c>
      <c r="E30" s="183">
        <v>0</v>
      </c>
      <c r="F30" s="188">
        <v>254300</v>
      </c>
    </row>
    <row r="31" spans="1:6" s="1" customFormat="1" ht="10.5" customHeight="1">
      <c r="A31" s="185"/>
      <c r="B31" s="187"/>
      <c r="C31" s="182" t="s">
        <v>40</v>
      </c>
      <c r="D31" s="183">
        <v>0</v>
      </c>
      <c r="E31" s="183">
        <v>0</v>
      </c>
      <c r="F31" s="183">
        <v>0</v>
      </c>
    </row>
    <row r="32" spans="1:6" s="1" customFormat="1" ht="10.5" customHeight="1">
      <c r="A32" s="185"/>
      <c r="B32" s="187"/>
      <c r="C32" s="182" t="s">
        <v>41</v>
      </c>
      <c r="D32" s="183">
        <v>0</v>
      </c>
      <c r="E32" s="183">
        <v>0</v>
      </c>
      <c r="F32" s="183">
        <v>0</v>
      </c>
    </row>
    <row r="33" spans="1:6" s="1" customFormat="1" ht="10.5" customHeight="1">
      <c r="A33" s="185"/>
      <c r="B33" s="187"/>
      <c r="C33" s="182" t="s">
        <v>42</v>
      </c>
      <c r="D33" s="183">
        <v>0</v>
      </c>
      <c r="E33" s="183">
        <v>0</v>
      </c>
      <c r="F33" s="183">
        <v>0</v>
      </c>
    </row>
    <row r="34" spans="1:6" s="1" customFormat="1" ht="10.5" customHeight="1">
      <c r="A34" s="185"/>
      <c r="B34" s="187"/>
      <c r="C34" s="182" t="s">
        <v>43</v>
      </c>
      <c r="D34" s="183">
        <v>0</v>
      </c>
      <c r="E34" s="183">
        <v>0</v>
      </c>
      <c r="F34" s="183">
        <v>0</v>
      </c>
    </row>
    <row r="35" spans="1:6" s="1" customFormat="1" ht="10.5" customHeight="1">
      <c r="A35" s="190"/>
      <c r="B35" s="179"/>
      <c r="C35" s="76"/>
      <c r="D35" s="188"/>
      <c r="E35" s="181"/>
      <c r="F35" s="188"/>
    </row>
    <row r="36" spans="1:6" s="1" customFormat="1" ht="10.5" customHeight="1">
      <c r="A36" s="178" t="s">
        <v>44</v>
      </c>
      <c r="B36" s="179">
        <f aca="true" t="shared" si="1" ref="B36:F36">B37+B38</f>
        <v>0</v>
      </c>
      <c r="C36" s="180" t="s">
        <v>45</v>
      </c>
      <c r="D36" s="191">
        <f t="shared" si="1"/>
        <v>0</v>
      </c>
      <c r="E36" s="192">
        <f t="shared" si="1"/>
        <v>0</v>
      </c>
      <c r="F36" s="191">
        <f t="shared" si="1"/>
        <v>0</v>
      </c>
    </row>
    <row r="37" spans="1:6" s="1" customFormat="1" ht="10.5" customHeight="1">
      <c r="A37" s="184" t="s">
        <v>14</v>
      </c>
      <c r="B37" s="179">
        <v>0</v>
      </c>
      <c r="C37" s="184" t="s">
        <v>14</v>
      </c>
      <c r="D37" s="183">
        <v>0</v>
      </c>
      <c r="E37" s="183">
        <v>0</v>
      </c>
      <c r="F37" s="183">
        <v>0</v>
      </c>
    </row>
    <row r="38" spans="1:6" s="1" customFormat="1" ht="10.5" customHeight="1">
      <c r="A38" s="184" t="s">
        <v>16</v>
      </c>
      <c r="B38" s="179">
        <v>0</v>
      </c>
      <c r="C38" s="184" t="s">
        <v>16</v>
      </c>
      <c r="D38" s="183">
        <v>0</v>
      </c>
      <c r="E38" s="183">
        <v>0</v>
      </c>
      <c r="F38" s="183">
        <v>0</v>
      </c>
    </row>
    <row r="39" spans="1:6" s="1" customFormat="1" ht="10.5" customHeight="1">
      <c r="A39" s="175" t="s">
        <v>46</v>
      </c>
      <c r="B39" s="179">
        <f aca="true" t="shared" si="2" ref="B39:F39">B5+B36</f>
        <v>2297117</v>
      </c>
      <c r="C39" s="175" t="s">
        <v>47</v>
      </c>
      <c r="D39" s="191">
        <f t="shared" si="2"/>
        <v>2297116.88</v>
      </c>
      <c r="E39" s="193">
        <f t="shared" si="2"/>
        <v>2042816.88</v>
      </c>
      <c r="F39" s="193">
        <f t="shared" si="2"/>
        <v>254300</v>
      </c>
    </row>
  </sheetData>
  <sheetProtection/>
  <mergeCells count="4">
    <mergeCell ref="A1:F1"/>
    <mergeCell ref="A2:B2"/>
    <mergeCell ref="A3:B3"/>
    <mergeCell ref="C3:F3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5">
      <selection activeCell="A2" sqref="A1:O29"/>
    </sheetView>
  </sheetViews>
  <sheetFormatPr defaultColWidth="9.140625" defaultRowHeight="12.75" customHeight="1"/>
  <cols>
    <col min="1" max="1" width="8.8515625" style="7" customWidth="1"/>
    <col min="2" max="2" width="17.00390625" style="7" customWidth="1"/>
    <col min="3" max="4" width="11.28125" style="7" customWidth="1"/>
    <col min="5" max="5" width="9.8515625" style="7" customWidth="1"/>
    <col min="6" max="6" width="10.7109375" style="7" customWidth="1"/>
    <col min="7" max="7" width="8.57421875" style="7" customWidth="1"/>
    <col min="8" max="8" width="8.28125" style="7" customWidth="1"/>
    <col min="9" max="9" width="7.57421875" style="7" customWidth="1"/>
    <col min="10" max="10" width="11.00390625" style="144" customWidth="1"/>
    <col min="11" max="11" width="10.00390625" style="144" customWidth="1"/>
    <col min="12" max="12" width="9.57421875" style="144" customWidth="1"/>
    <col min="13" max="13" width="8.7109375" style="144" customWidth="1"/>
    <col min="14" max="14" width="9.421875" style="144" customWidth="1"/>
    <col min="15" max="15" width="9.8515625" style="144" customWidth="1"/>
  </cols>
  <sheetData>
    <row r="1" spans="1:15" s="7" customFormat="1" ht="31.5" customHeight="1">
      <c r="A1" s="145" t="s">
        <v>48</v>
      </c>
      <c r="B1" s="145"/>
      <c r="C1" s="145"/>
      <c r="D1" s="145"/>
      <c r="E1" s="145"/>
      <c r="F1" s="145"/>
      <c r="G1" s="145"/>
      <c r="H1" s="145"/>
      <c r="I1" s="145"/>
      <c r="J1" s="170"/>
      <c r="K1" s="170"/>
      <c r="L1" s="170"/>
      <c r="M1" s="170"/>
      <c r="N1" s="170"/>
      <c r="O1" s="170"/>
    </row>
    <row r="2" spans="1:15" s="7" customFormat="1" ht="21.75" customHeight="1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71"/>
      <c r="K2" s="171"/>
      <c r="L2" s="171"/>
      <c r="M2" s="171"/>
      <c r="N2" s="171"/>
      <c r="O2" s="171" t="s">
        <v>2</v>
      </c>
    </row>
    <row r="3" spans="1:15" s="7" customFormat="1" ht="22.5" customHeight="1">
      <c r="A3" s="147" t="s">
        <v>49</v>
      </c>
      <c r="B3" s="147"/>
      <c r="C3" s="147" t="s">
        <v>50</v>
      </c>
      <c r="D3" s="147" t="s">
        <v>51</v>
      </c>
      <c r="E3" s="147"/>
      <c r="F3" s="147"/>
      <c r="G3" s="147"/>
      <c r="H3" s="147"/>
      <c r="I3" s="147"/>
      <c r="J3" s="147" t="s">
        <v>52</v>
      </c>
      <c r="K3" s="147"/>
      <c r="L3" s="147"/>
      <c r="M3" s="147"/>
      <c r="N3" s="147"/>
      <c r="O3" s="147"/>
    </row>
    <row r="4" spans="1:15" s="7" customFormat="1" ht="36" customHeight="1">
      <c r="A4" s="53" t="s">
        <v>53</v>
      </c>
      <c r="B4" s="147" t="s">
        <v>54</v>
      </c>
      <c r="C4" s="147"/>
      <c r="D4" s="147" t="s">
        <v>12</v>
      </c>
      <c r="E4" s="147" t="s">
        <v>55</v>
      </c>
      <c r="F4" s="53" t="s">
        <v>56</v>
      </c>
      <c r="G4" s="53" t="s">
        <v>57</v>
      </c>
      <c r="H4" s="53" t="s">
        <v>58</v>
      </c>
      <c r="I4" s="53" t="s">
        <v>59</v>
      </c>
      <c r="J4" s="147" t="s">
        <v>12</v>
      </c>
      <c r="K4" s="147" t="s">
        <v>55</v>
      </c>
      <c r="L4" s="53" t="s">
        <v>60</v>
      </c>
      <c r="M4" s="53" t="s">
        <v>57</v>
      </c>
      <c r="N4" s="53" t="s">
        <v>61</v>
      </c>
      <c r="O4" s="53" t="s">
        <v>59</v>
      </c>
    </row>
    <row r="5" spans="1:15" s="7" customFormat="1" ht="13.5" customHeight="1">
      <c r="A5" s="147" t="s">
        <v>62</v>
      </c>
      <c r="B5" s="147" t="s">
        <v>62</v>
      </c>
      <c r="C5" s="147">
        <v>1</v>
      </c>
      <c r="D5" s="147">
        <v>2</v>
      </c>
      <c r="E5" s="147">
        <v>3</v>
      </c>
      <c r="F5" s="147">
        <v>4</v>
      </c>
      <c r="G5" s="147">
        <v>5</v>
      </c>
      <c r="H5" s="147">
        <v>6</v>
      </c>
      <c r="I5" s="147">
        <v>7</v>
      </c>
      <c r="J5" s="147">
        <v>2</v>
      </c>
      <c r="K5" s="147">
        <v>3</v>
      </c>
      <c r="L5" s="147">
        <v>4</v>
      </c>
      <c r="M5" s="147">
        <v>5</v>
      </c>
      <c r="N5" s="147">
        <v>6</v>
      </c>
      <c r="O5" s="147">
        <v>7</v>
      </c>
    </row>
    <row r="6" spans="1:15" s="138" customFormat="1" ht="13.5" customHeight="1">
      <c r="A6" s="148" t="s">
        <v>63</v>
      </c>
      <c r="B6" s="149"/>
      <c r="C6" s="150">
        <f aca="true" t="shared" si="0" ref="C6:C29">D6+J6</f>
        <v>2297116.9</v>
      </c>
      <c r="D6" s="150">
        <f aca="true" t="shared" si="1" ref="C6:G6">D7+D18+D23+D27</f>
        <v>2042816.9</v>
      </c>
      <c r="E6" s="150">
        <f t="shared" si="1"/>
        <v>616816.9</v>
      </c>
      <c r="F6" s="150">
        <f t="shared" si="1"/>
        <v>970000</v>
      </c>
      <c r="G6" s="150">
        <f t="shared" si="1"/>
        <v>0</v>
      </c>
      <c r="H6" s="150">
        <f aca="true" t="shared" si="2" ref="G6:P6">SUM(H9:H29)</f>
        <v>912000</v>
      </c>
      <c r="I6" s="150">
        <f t="shared" si="2"/>
        <v>0</v>
      </c>
      <c r="J6" s="150">
        <f aca="true" t="shared" si="3" ref="J6:M6">J7+J18+J23+J27</f>
        <v>254300</v>
      </c>
      <c r="K6" s="150">
        <f t="shared" si="3"/>
        <v>0</v>
      </c>
      <c r="L6" s="150">
        <f t="shared" si="2"/>
        <v>0</v>
      </c>
      <c r="M6" s="150">
        <f t="shared" si="3"/>
        <v>254300</v>
      </c>
      <c r="N6" s="150">
        <f t="shared" si="2"/>
        <v>0</v>
      </c>
      <c r="O6" s="150">
        <f t="shared" si="2"/>
        <v>0</v>
      </c>
    </row>
    <row r="7" spans="1:15" s="139" customFormat="1" ht="13.5" customHeight="1">
      <c r="A7" s="151">
        <v>208</v>
      </c>
      <c r="B7" s="152" t="s">
        <v>64</v>
      </c>
      <c r="C7" s="153">
        <f t="shared" si="0"/>
        <v>1947900.88</v>
      </c>
      <c r="D7" s="153">
        <f aca="true" t="shared" si="4" ref="C7:O7">D8+D11+D15</f>
        <v>1947900.88</v>
      </c>
      <c r="E7" s="153">
        <f t="shared" si="4"/>
        <v>521900.88</v>
      </c>
      <c r="F7" s="153">
        <f t="shared" si="4"/>
        <v>970000</v>
      </c>
      <c r="G7" s="153">
        <f t="shared" si="4"/>
        <v>0</v>
      </c>
      <c r="H7" s="154">
        <f t="shared" si="4"/>
        <v>456000</v>
      </c>
      <c r="I7" s="154">
        <f t="shared" si="4"/>
        <v>0</v>
      </c>
      <c r="J7" s="154">
        <f t="shared" si="4"/>
        <v>0</v>
      </c>
      <c r="K7" s="154">
        <f t="shared" si="4"/>
        <v>0</v>
      </c>
      <c r="L7" s="154">
        <f t="shared" si="4"/>
        <v>0</v>
      </c>
      <c r="M7" s="154">
        <f t="shared" si="4"/>
        <v>0</v>
      </c>
      <c r="N7" s="154">
        <f t="shared" si="4"/>
        <v>0</v>
      </c>
      <c r="O7" s="154">
        <f t="shared" si="4"/>
        <v>0</v>
      </c>
    </row>
    <row r="8" spans="1:15" s="140" customFormat="1" ht="13.5" customHeight="1">
      <c r="A8" s="151">
        <v>20805</v>
      </c>
      <c r="B8" s="152" t="s">
        <v>65</v>
      </c>
      <c r="C8" s="153">
        <f t="shared" si="0"/>
        <v>61475</v>
      </c>
      <c r="D8" s="153">
        <f>D9+D10</f>
        <v>61475</v>
      </c>
      <c r="E8" s="153">
        <f>E9+E10</f>
        <v>61475</v>
      </c>
      <c r="F8" s="153">
        <v>0</v>
      </c>
      <c r="G8" s="153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</row>
    <row r="9" spans="1:15" s="30" customFormat="1" ht="13.5" customHeight="1">
      <c r="A9" s="122" t="s">
        <v>66</v>
      </c>
      <c r="B9" s="155" t="s">
        <v>67</v>
      </c>
      <c r="C9" s="153">
        <f t="shared" si="0"/>
        <v>400</v>
      </c>
      <c r="D9" s="22">
        <v>400</v>
      </c>
      <c r="E9" s="22">
        <v>400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</row>
    <row r="10" spans="1:15" s="30" customFormat="1" ht="13.5" customHeight="1">
      <c r="A10" s="122" t="s">
        <v>68</v>
      </c>
      <c r="B10" s="155" t="s">
        <v>69</v>
      </c>
      <c r="C10" s="153">
        <f t="shared" si="0"/>
        <v>61075</v>
      </c>
      <c r="D10" s="22">
        <v>61075</v>
      </c>
      <c r="E10" s="22">
        <v>61075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</row>
    <row r="11" spans="1:15" s="141" customFormat="1" ht="13.5" customHeight="1">
      <c r="A11" s="122" t="s">
        <v>70</v>
      </c>
      <c r="B11" s="155" t="s">
        <v>71</v>
      </c>
      <c r="C11" s="153">
        <f t="shared" si="0"/>
        <v>1884899</v>
      </c>
      <c r="D11" s="19">
        <f aca="true" t="shared" si="5" ref="C11:H11">D12+D13+D14</f>
        <v>1884899</v>
      </c>
      <c r="E11" s="19">
        <f t="shared" si="5"/>
        <v>458899</v>
      </c>
      <c r="F11" s="19">
        <f t="shared" si="5"/>
        <v>970000</v>
      </c>
      <c r="G11" s="19">
        <v>0</v>
      </c>
      <c r="H11" s="19">
        <f t="shared" si="5"/>
        <v>456000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</row>
    <row r="12" spans="1:15" s="30" customFormat="1" ht="13.5" customHeight="1">
      <c r="A12" s="122" t="s">
        <v>72</v>
      </c>
      <c r="B12" s="155" t="s">
        <v>73</v>
      </c>
      <c r="C12" s="153">
        <f t="shared" si="0"/>
        <v>458899</v>
      </c>
      <c r="D12" s="22">
        <v>458899</v>
      </c>
      <c r="E12" s="22">
        <v>458899</v>
      </c>
      <c r="F12" s="156">
        <v>0</v>
      </c>
      <c r="G12" s="156">
        <v>0</v>
      </c>
      <c r="H12" s="22"/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</row>
    <row r="13" spans="1:15" s="30" customFormat="1" ht="13.5" customHeight="1">
      <c r="A13" s="125" t="s">
        <v>74</v>
      </c>
      <c r="B13" s="157" t="s">
        <v>75</v>
      </c>
      <c r="C13" s="153">
        <f t="shared" si="0"/>
        <v>40000</v>
      </c>
      <c r="D13" s="134">
        <v>40000</v>
      </c>
      <c r="E13" s="158">
        <v>0</v>
      </c>
      <c r="F13" s="156">
        <v>0</v>
      </c>
      <c r="G13" s="156">
        <v>0</v>
      </c>
      <c r="H13" s="156">
        <v>40000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</row>
    <row r="14" spans="1:15" s="30" customFormat="1" ht="13.5" customHeight="1">
      <c r="A14" s="125" t="s">
        <v>76</v>
      </c>
      <c r="B14" s="157" t="s">
        <v>77</v>
      </c>
      <c r="C14" s="153">
        <f t="shared" si="0"/>
        <v>1386000</v>
      </c>
      <c r="D14" s="134">
        <f>F14+H14</f>
        <v>1386000</v>
      </c>
      <c r="E14" s="158">
        <v>0</v>
      </c>
      <c r="F14" s="156">
        <v>970000</v>
      </c>
      <c r="G14" s="156">
        <v>0</v>
      </c>
      <c r="H14" s="156">
        <v>416000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</row>
    <row r="15" spans="1:15" s="141" customFormat="1" ht="13.5" customHeight="1">
      <c r="A15" s="122" t="s">
        <v>78</v>
      </c>
      <c r="B15" s="155" t="s">
        <v>79</v>
      </c>
      <c r="C15" s="153">
        <f t="shared" si="0"/>
        <v>1526.88</v>
      </c>
      <c r="D15" s="19">
        <f>D16+D17</f>
        <v>1526.88</v>
      </c>
      <c r="E15" s="19">
        <f>E16+E17</f>
        <v>1526.88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</row>
    <row r="16" spans="1:15" s="30" customFormat="1" ht="13.5" customHeight="1">
      <c r="A16" s="122" t="s">
        <v>80</v>
      </c>
      <c r="B16" s="155" t="s">
        <v>81</v>
      </c>
      <c r="C16" s="153">
        <f t="shared" si="0"/>
        <v>610.75</v>
      </c>
      <c r="D16" s="22">
        <v>610.75</v>
      </c>
      <c r="E16" s="22">
        <v>610.75</v>
      </c>
      <c r="F16" s="156">
        <v>0</v>
      </c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</row>
    <row r="17" spans="1:15" s="30" customFormat="1" ht="13.5" customHeight="1">
      <c r="A17" s="122" t="s">
        <v>82</v>
      </c>
      <c r="B17" s="155" t="s">
        <v>83</v>
      </c>
      <c r="C17" s="153">
        <f t="shared" si="0"/>
        <v>916.13</v>
      </c>
      <c r="D17" s="22">
        <v>916.13</v>
      </c>
      <c r="E17" s="22">
        <v>916.13</v>
      </c>
      <c r="F17" s="156">
        <v>0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</row>
    <row r="18" spans="1:15" s="142" customFormat="1" ht="13.5" customHeight="1">
      <c r="A18" s="122" t="s">
        <v>84</v>
      </c>
      <c r="B18" s="155" t="s">
        <v>85</v>
      </c>
      <c r="C18" s="153">
        <f t="shared" si="0"/>
        <v>35123.020000000004</v>
      </c>
      <c r="D18" s="19">
        <f>D19</f>
        <v>35123.020000000004</v>
      </c>
      <c r="E18" s="19">
        <f>E19</f>
        <v>35123.020000000004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</row>
    <row r="19" spans="1:15" s="141" customFormat="1" ht="13.5" customHeight="1">
      <c r="A19" s="122" t="s">
        <v>86</v>
      </c>
      <c r="B19" s="155" t="s">
        <v>87</v>
      </c>
      <c r="C19" s="153">
        <f t="shared" si="0"/>
        <v>35123.020000000004</v>
      </c>
      <c r="D19" s="19">
        <f>D20+D21+D22</f>
        <v>35123.020000000004</v>
      </c>
      <c r="E19" s="19">
        <f>E20+E21+E22</f>
        <v>35123.020000000004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</row>
    <row r="20" spans="1:15" s="143" customFormat="1" ht="13.5" customHeight="1">
      <c r="A20" s="160" t="s">
        <v>88</v>
      </c>
      <c r="B20" s="161" t="s">
        <v>89</v>
      </c>
      <c r="C20" s="162">
        <f t="shared" si="0"/>
        <v>24430</v>
      </c>
      <c r="D20" s="163">
        <v>24430</v>
      </c>
      <c r="E20" s="163">
        <v>24430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</row>
    <row r="21" spans="1:15" s="143" customFormat="1" ht="13.5" customHeight="1">
      <c r="A21" s="160" t="s">
        <v>90</v>
      </c>
      <c r="B21" s="161" t="s">
        <v>91</v>
      </c>
      <c r="C21" s="162">
        <f t="shared" si="0"/>
        <v>8243.02</v>
      </c>
      <c r="D21" s="163">
        <v>8243.02</v>
      </c>
      <c r="E21" s="163">
        <v>8243.02</v>
      </c>
      <c r="F21" s="156">
        <v>0</v>
      </c>
      <c r="G21" s="156">
        <v>0</v>
      </c>
      <c r="H21" s="156">
        <v>0</v>
      </c>
      <c r="I21" s="156">
        <v>0</v>
      </c>
      <c r="J21" s="156">
        <v>0</v>
      </c>
      <c r="K21" s="156">
        <v>0</v>
      </c>
      <c r="L21" s="156">
        <v>0</v>
      </c>
      <c r="M21" s="156">
        <v>0</v>
      </c>
      <c r="N21" s="156">
        <v>0</v>
      </c>
      <c r="O21" s="156">
        <v>0</v>
      </c>
    </row>
    <row r="22" spans="1:15" s="143" customFormat="1" ht="13.5" customHeight="1">
      <c r="A22" s="160" t="s">
        <v>92</v>
      </c>
      <c r="B22" s="161" t="s">
        <v>93</v>
      </c>
      <c r="C22" s="162">
        <f t="shared" si="0"/>
        <v>2450</v>
      </c>
      <c r="D22" s="163">
        <v>2450</v>
      </c>
      <c r="E22" s="163">
        <v>2450</v>
      </c>
      <c r="F22" s="156">
        <v>0</v>
      </c>
      <c r="G22" s="156">
        <v>0</v>
      </c>
      <c r="H22" s="156">
        <v>0</v>
      </c>
      <c r="I22" s="156">
        <v>0</v>
      </c>
      <c r="J22" s="156">
        <v>0</v>
      </c>
      <c r="K22" s="156">
        <v>0</v>
      </c>
      <c r="L22" s="156">
        <v>0</v>
      </c>
      <c r="M22" s="156">
        <v>0</v>
      </c>
      <c r="N22" s="156">
        <v>0</v>
      </c>
      <c r="O22" s="156">
        <v>0</v>
      </c>
    </row>
    <row r="23" spans="1:15" s="142" customFormat="1" ht="13.5" customHeight="1">
      <c r="A23" s="130" t="s">
        <v>94</v>
      </c>
      <c r="B23" s="164" t="s">
        <v>95</v>
      </c>
      <c r="C23" s="153">
        <f t="shared" si="0"/>
        <v>59793</v>
      </c>
      <c r="D23" s="165">
        <f>D24</f>
        <v>59793</v>
      </c>
      <c r="E23" s="165">
        <f>E24</f>
        <v>59793</v>
      </c>
      <c r="F23" s="159">
        <v>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59">
        <v>0</v>
      </c>
      <c r="N23" s="159">
        <v>0</v>
      </c>
      <c r="O23" s="159">
        <v>0</v>
      </c>
    </row>
    <row r="24" spans="1:15" s="141" customFormat="1" ht="13.5" customHeight="1">
      <c r="A24" s="130" t="s">
        <v>96</v>
      </c>
      <c r="B24" s="164" t="s">
        <v>97</v>
      </c>
      <c r="C24" s="153">
        <f t="shared" si="0"/>
        <v>59793</v>
      </c>
      <c r="D24" s="165">
        <f>D25+D26</f>
        <v>59793</v>
      </c>
      <c r="E24" s="165">
        <f>E25+E26</f>
        <v>59793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</row>
    <row r="25" spans="1:15" s="30" customFormat="1" ht="13.5" customHeight="1">
      <c r="A25" s="132" t="s">
        <v>98</v>
      </c>
      <c r="B25" s="166" t="s">
        <v>99</v>
      </c>
      <c r="C25" s="153">
        <f t="shared" si="0"/>
        <v>39561</v>
      </c>
      <c r="D25" s="134">
        <v>39561</v>
      </c>
      <c r="E25" s="134">
        <v>39561</v>
      </c>
      <c r="F25" s="156">
        <v>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</row>
    <row r="26" spans="1:15" s="30" customFormat="1" ht="13.5" customHeight="1">
      <c r="A26" s="135" t="s">
        <v>100</v>
      </c>
      <c r="B26" s="167" t="s">
        <v>101</v>
      </c>
      <c r="C26" s="153">
        <f t="shared" si="0"/>
        <v>20232</v>
      </c>
      <c r="D26" s="22">
        <v>20232</v>
      </c>
      <c r="E26" s="22">
        <v>20232</v>
      </c>
      <c r="F26" s="156">
        <v>0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</row>
    <row r="27" spans="1:15" s="142" customFormat="1" ht="13.5" customHeight="1">
      <c r="A27" s="135" t="s">
        <v>102</v>
      </c>
      <c r="B27" s="167" t="s">
        <v>103</v>
      </c>
      <c r="C27" s="153">
        <f t="shared" si="0"/>
        <v>254300</v>
      </c>
      <c r="D27" s="19">
        <v>0</v>
      </c>
      <c r="E27" s="159">
        <v>0</v>
      </c>
      <c r="F27" s="159">
        <v>0</v>
      </c>
      <c r="G27" s="159">
        <v>0</v>
      </c>
      <c r="H27" s="159">
        <v>0</v>
      </c>
      <c r="I27" s="159">
        <v>0</v>
      </c>
      <c r="J27" s="19">
        <v>254300</v>
      </c>
      <c r="K27" s="159">
        <v>0</v>
      </c>
      <c r="L27" s="159">
        <v>0</v>
      </c>
      <c r="M27" s="19">
        <v>254300</v>
      </c>
      <c r="N27" s="159">
        <v>0</v>
      </c>
      <c r="O27" s="159">
        <v>0</v>
      </c>
    </row>
    <row r="28" spans="1:15" s="141" customFormat="1" ht="13.5" customHeight="1">
      <c r="A28" s="135" t="s">
        <v>104</v>
      </c>
      <c r="B28" s="167" t="s">
        <v>105</v>
      </c>
      <c r="C28" s="153">
        <f t="shared" si="0"/>
        <v>254300</v>
      </c>
      <c r="D28" s="19">
        <v>0</v>
      </c>
      <c r="E28" s="159">
        <v>0</v>
      </c>
      <c r="F28" s="159">
        <v>0</v>
      </c>
      <c r="G28" s="159">
        <v>0</v>
      </c>
      <c r="H28" s="159">
        <v>0</v>
      </c>
      <c r="I28" s="159">
        <v>0</v>
      </c>
      <c r="J28" s="19">
        <v>254300</v>
      </c>
      <c r="K28" s="159">
        <v>0</v>
      </c>
      <c r="L28" s="159">
        <v>0</v>
      </c>
      <c r="M28" s="19">
        <v>254300</v>
      </c>
      <c r="N28" s="159">
        <v>0</v>
      </c>
      <c r="O28" s="159">
        <v>0</v>
      </c>
    </row>
    <row r="29" spans="1:15" s="30" customFormat="1" ht="13.5" customHeight="1">
      <c r="A29" s="135" t="s">
        <v>106</v>
      </c>
      <c r="B29" s="167" t="s">
        <v>107</v>
      </c>
      <c r="C29" s="168">
        <f t="shared" si="0"/>
        <v>254300</v>
      </c>
      <c r="D29" s="22">
        <v>0</v>
      </c>
      <c r="E29" s="169">
        <v>0</v>
      </c>
      <c r="F29" s="156">
        <v>0</v>
      </c>
      <c r="G29" s="156">
        <v>0</v>
      </c>
      <c r="H29" s="156">
        <v>0</v>
      </c>
      <c r="I29" s="156">
        <v>0</v>
      </c>
      <c r="J29" s="22">
        <v>254300</v>
      </c>
      <c r="K29" s="156">
        <v>0</v>
      </c>
      <c r="L29" s="156">
        <v>0</v>
      </c>
      <c r="M29" s="22">
        <v>254300</v>
      </c>
      <c r="N29" s="156">
        <v>0</v>
      </c>
      <c r="O29" s="156">
        <v>0</v>
      </c>
    </row>
  </sheetData>
  <sheetProtection/>
  <mergeCells count="7">
    <mergeCell ref="A1:O1"/>
    <mergeCell ref="A2:I2"/>
    <mergeCell ref="A3:B3"/>
    <mergeCell ref="D3:I3"/>
    <mergeCell ref="J3:O3"/>
    <mergeCell ref="A6:B6"/>
    <mergeCell ref="C3:C4"/>
  </mergeCells>
  <printOptions headings="1" horizontalCentered="1"/>
  <pageMargins left="0.2361111111111111" right="0.19652777777777777" top="0.9840277777777777" bottom="0.7875" header="0.5111111111111111" footer="0.3145833333333333"/>
  <pageSetup horizontalDpi="300" verticalDpi="300" orientation="landscape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B1">
      <selection activeCell="C10" sqref="C10"/>
    </sheetView>
  </sheetViews>
  <sheetFormatPr defaultColWidth="9.140625" defaultRowHeight="12.75" customHeight="1"/>
  <cols>
    <col min="1" max="1" width="11.140625" style="7" customWidth="1"/>
    <col min="2" max="2" width="25.57421875" style="7" customWidth="1"/>
    <col min="3" max="4" width="17.421875" style="7" customWidth="1"/>
    <col min="5" max="5" width="16.28125" style="7" customWidth="1"/>
    <col min="6" max="6" width="14.00390625" style="7" customWidth="1"/>
    <col min="7" max="7" width="15.00390625" style="7" customWidth="1"/>
    <col min="8" max="8" width="12.00390625" style="7" customWidth="1"/>
    <col min="9" max="9" width="9.140625" style="7" customWidth="1"/>
  </cols>
  <sheetData>
    <row r="1" spans="1:8" s="7" customFormat="1" ht="24.75" customHeight="1">
      <c r="A1" s="109" t="s">
        <v>108</v>
      </c>
      <c r="B1" s="109"/>
      <c r="C1" s="109"/>
      <c r="D1" s="109"/>
      <c r="E1" s="109"/>
      <c r="F1" s="109"/>
      <c r="G1" s="109"/>
      <c r="H1" s="109"/>
    </row>
    <row r="2" spans="1:8" s="7" customFormat="1" ht="21" customHeight="1">
      <c r="A2" s="110" t="s">
        <v>1</v>
      </c>
      <c r="B2" s="110"/>
      <c r="C2" s="110"/>
      <c r="D2" s="110"/>
      <c r="E2" s="110"/>
      <c r="F2" s="110"/>
      <c r="G2" s="110"/>
      <c r="H2" s="110"/>
    </row>
    <row r="3" spans="1:8" s="1" customFormat="1" ht="25.5" customHeight="1">
      <c r="A3" s="111" t="s">
        <v>49</v>
      </c>
      <c r="B3" s="111"/>
      <c r="C3" s="111" t="s">
        <v>109</v>
      </c>
      <c r="D3" s="111" t="s">
        <v>110</v>
      </c>
      <c r="E3" s="111"/>
      <c r="F3" s="111"/>
      <c r="G3" s="35" t="s">
        <v>111</v>
      </c>
      <c r="H3" s="35"/>
    </row>
    <row r="4" spans="1:8" s="1" customFormat="1" ht="12" customHeight="1">
      <c r="A4" s="111"/>
      <c r="B4" s="111"/>
      <c r="C4" s="111"/>
      <c r="D4" s="111" t="s">
        <v>63</v>
      </c>
      <c r="E4" s="112" t="s">
        <v>112</v>
      </c>
      <c r="F4" s="111" t="s">
        <v>113</v>
      </c>
      <c r="G4" s="35" t="s">
        <v>114</v>
      </c>
      <c r="H4" s="35" t="s">
        <v>115</v>
      </c>
    </row>
    <row r="5" spans="1:8" s="1" customFormat="1" ht="15" customHeight="1">
      <c r="A5" s="111" t="s">
        <v>116</v>
      </c>
      <c r="B5" s="111" t="s">
        <v>117</v>
      </c>
      <c r="C5" s="111"/>
      <c r="D5" s="111"/>
      <c r="E5" s="112"/>
      <c r="F5" s="111"/>
      <c r="G5" s="35"/>
      <c r="H5" s="35"/>
    </row>
    <row r="6" spans="1:8" s="1" customFormat="1" ht="21.75" customHeight="1">
      <c r="A6" s="113" t="s">
        <v>62</v>
      </c>
      <c r="B6" s="113" t="s">
        <v>62</v>
      </c>
      <c r="C6" s="113" t="s">
        <v>118</v>
      </c>
      <c r="D6" s="114">
        <v>2</v>
      </c>
      <c r="E6" s="114">
        <v>3</v>
      </c>
      <c r="F6" s="114">
        <v>4</v>
      </c>
      <c r="G6" s="115">
        <v>5</v>
      </c>
      <c r="H6" s="115">
        <v>6</v>
      </c>
    </row>
    <row r="7" spans="1:8" s="1" customFormat="1" ht="15" customHeight="1">
      <c r="A7" s="116"/>
      <c r="B7" s="77" t="s">
        <v>63</v>
      </c>
      <c r="C7" s="117">
        <f aca="true" t="shared" si="0" ref="C7:G7">C8+C19+C24</f>
        <v>2536005.6799999997</v>
      </c>
      <c r="D7" s="117">
        <f>E7+F7</f>
        <v>2042816.9</v>
      </c>
      <c r="E7" s="117">
        <f t="shared" si="0"/>
        <v>616816.9</v>
      </c>
      <c r="F7" s="117">
        <f t="shared" si="0"/>
        <v>1426000</v>
      </c>
      <c r="G7" s="19">
        <f aca="true" t="shared" si="1" ref="G7:G27">D7-C7</f>
        <v>-493188.7799999998</v>
      </c>
      <c r="H7" s="118">
        <f aca="true" t="shared" si="2" ref="H7:H27">D7/C7-1</f>
        <v>-0.19447463540381338</v>
      </c>
    </row>
    <row r="8" spans="1:9" s="107" customFormat="1" ht="15" customHeight="1">
      <c r="A8" s="119">
        <v>208</v>
      </c>
      <c r="B8" s="120" t="s">
        <v>64</v>
      </c>
      <c r="C8" s="121">
        <f aca="true" t="shared" si="3" ref="C8:H8">C9+C12+C16</f>
        <v>2460352.2399999998</v>
      </c>
      <c r="D8" s="121">
        <f>E8+F8</f>
        <v>1947900.88</v>
      </c>
      <c r="E8" s="121">
        <f t="shared" si="3"/>
        <v>521900.88</v>
      </c>
      <c r="F8" s="121">
        <f t="shared" si="3"/>
        <v>1426000</v>
      </c>
      <c r="G8" s="19">
        <f t="shared" si="1"/>
        <v>-512451.35999999987</v>
      </c>
      <c r="H8" s="118">
        <f t="shared" si="2"/>
        <v>-0.20828373745378825</v>
      </c>
      <c r="I8" s="1"/>
    </row>
    <row r="9" spans="1:9" s="107" customFormat="1" ht="15" customHeight="1">
      <c r="A9" s="119">
        <v>20805</v>
      </c>
      <c r="B9" s="120" t="s">
        <v>65</v>
      </c>
      <c r="C9" s="121">
        <f aca="true" t="shared" si="4" ref="C9:H9">C10+C11</f>
        <v>58973.8</v>
      </c>
      <c r="D9" s="121">
        <f t="shared" si="4"/>
        <v>61475</v>
      </c>
      <c r="E9" s="121">
        <f t="shared" si="4"/>
        <v>61475</v>
      </c>
      <c r="F9" s="121">
        <f t="shared" si="4"/>
        <v>0</v>
      </c>
      <c r="G9" s="19">
        <f t="shared" si="1"/>
        <v>2501.199999999997</v>
      </c>
      <c r="H9" s="118">
        <f t="shared" si="2"/>
        <v>0.04241205416642635</v>
      </c>
      <c r="I9" s="1"/>
    </row>
    <row r="10" spans="1:8" s="1" customFormat="1" ht="15" customHeight="1">
      <c r="A10" s="122" t="s">
        <v>66</v>
      </c>
      <c r="B10" s="123" t="s">
        <v>67</v>
      </c>
      <c r="C10" s="22">
        <v>12400</v>
      </c>
      <c r="D10" s="22">
        <v>400</v>
      </c>
      <c r="E10" s="22">
        <v>400</v>
      </c>
      <c r="F10" s="124">
        <v>0</v>
      </c>
      <c r="G10" s="19">
        <f t="shared" si="1"/>
        <v>-12000</v>
      </c>
      <c r="H10" s="118">
        <f t="shared" si="2"/>
        <v>-0.967741935483871</v>
      </c>
    </row>
    <row r="11" spans="1:9" s="6" customFormat="1" ht="15" customHeight="1">
      <c r="A11" s="122" t="s">
        <v>68</v>
      </c>
      <c r="B11" s="123" t="s">
        <v>69</v>
      </c>
      <c r="C11" s="22">
        <v>46573.8</v>
      </c>
      <c r="D11" s="22">
        <v>61075</v>
      </c>
      <c r="E11" s="22">
        <v>61075</v>
      </c>
      <c r="F11" s="124">
        <v>0</v>
      </c>
      <c r="G11" s="19">
        <f t="shared" si="1"/>
        <v>14501.199999999997</v>
      </c>
      <c r="H11" s="118">
        <f t="shared" si="2"/>
        <v>0.3113596056151742</v>
      </c>
      <c r="I11" s="1"/>
    </row>
    <row r="12" spans="1:9" s="108" customFormat="1" ht="15" customHeight="1">
      <c r="A12" s="122" t="s">
        <v>70</v>
      </c>
      <c r="B12" s="123" t="s">
        <v>71</v>
      </c>
      <c r="C12" s="19">
        <f aca="true" t="shared" si="5" ref="C12:H12">C13+C14+C15</f>
        <v>2400214.09</v>
      </c>
      <c r="D12" s="19">
        <f>E12+F12</f>
        <v>1884899</v>
      </c>
      <c r="E12" s="19">
        <f t="shared" si="5"/>
        <v>458899</v>
      </c>
      <c r="F12" s="19">
        <f t="shared" si="5"/>
        <v>1426000</v>
      </c>
      <c r="G12" s="19">
        <f t="shared" si="1"/>
        <v>-515315.08999999985</v>
      </c>
      <c r="H12" s="118">
        <f t="shared" si="2"/>
        <v>-0.2146954691029248</v>
      </c>
      <c r="I12" s="107"/>
    </row>
    <row r="13" spans="1:9" s="6" customFormat="1" ht="15" customHeight="1">
      <c r="A13" s="122" t="s">
        <v>72</v>
      </c>
      <c r="B13" s="123" t="s">
        <v>73</v>
      </c>
      <c r="C13" s="22">
        <v>461941.9</v>
      </c>
      <c r="D13" s="22">
        <v>458899</v>
      </c>
      <c r="E13" s="22">
        <v>458899</v>
      </c>
      <c r="F13" s="124"/>
      <c r="G13" s="19">
        <f t="shared" si="1"/>
        <v>-3042.9000000000233</v>
      </c>
      <c r="H13" s="118">
        <f t="shared" si="2"/>
        <v>-0.006587192025663935</v>
      </c>
      <c r="I13" s="1"/>
    </row>
    <row r="14" spans="1:9" s="6" customFormat="1" ht="15" customHeight="1">
      <c r="A14" s="125" t="s">
        <v>74</v>
      </c>
      <c r="B14" s="126" t="s">
        <v>75</v>
      </c>
      <c r="C14" s="22">
        <v>37360</v>
      </c>
      <c r="D14" s="22">
        <v>40000</v>
      </c>
      <c r="E14" s="22">
        <v>0</v>
      </c>
      <c r="F14" s="127">
        <v>40000</v>
      </c>
      <c r="G14" s="19">
        <f t="shared" si="1"/>
        <v>2640</v>
      </c>
      <c r="H14" s="118">
        <f t="shared" si="2"/>
        <v>0.07066381156316925</v>
      </c>
      <c r="I14" s="1"/>
    </row>
    <row r="15" spans="1:9" s="6" customFormat="1" ht="15" customHeight="1">
      <c r="A15" s="125" t="s">
        <v>76</v>
      </c>
      <c r="B15" s="126" t="s">
        <v>77</v>
      </c>
      <c r="C15" s="22">
        <v>1900912.19</v>
      </c>
      <c r="D15" s="22">
        <v>1386000</v>
      </c>
      <c r="E15" s="22">
        <v>0</v>
      </c>
      <c r="F15" s="22">
        <v>1386000</v>
      </c>
      <c r="G15" s="19">
        <f t="shared" si="1"/>
        <v>-514912.18999999994</v>
      </c>
      <c r="H15" s="118">
        <f t="shared" si="2"/>
        <v>-0.2708763680451751</v>
      </c>
      <c r="I15" s="1"/>
    </row>
    <row r="16" spans="1:9" s="108" customFormat="1" ht="15" customHeight="1">
      <c r="A16" s="128" t="s">
        <v>78</v>
      </c>
      <c r="B16" s="129" t="s">
        <v>79</v>
      </c>
      <c r="C16" s="19">
        <f aca="true" t="shared" si="6" ref="C16:H16">C17+C18</f>
        <v>1164.35</v>
      </c>
      <c r="D16" s="19">
        <f t="shared" si="6"/>
        <v>1526.88</v>
      </c>
      <c r="E16" s="19">
        <f t="shared" si="6"/>
        <v>1526.88</v>
      </c>
      <c r="F16" s="19">
        <f t="shared" si="6"/>
        <v>0</v>
      </c>
      <c r="G16" s="19">
        <f t="shared" si="1"/>
        <v>362.5300000000002</v>
      </c>
      <c r="H16" s="118">
        <f t="shared" si="2"/>
        <v>0.3113582685618588</v>
      </c>
      <c r="I16" s="107"/>
    </row>
    <row r="17" spans="1:9" s="6" customFormat="1" ht="15" customHeight="1">
      <c r="A17" s="122" t="s">
        <v>80</v>
      </c>
      <c r="B17" s="123" t="s">
        <v>81</v>
      </c>
      <c r="C17" s="22">
        <v>465.74</v>
      </c>
      <c r="D17" s="22">
        <v>610.75</v>
      </c>
      <c r="E17" s="22">
        <v>610.75</v>
      </c>
      <c r="F17" s="124">
        <v>0</v>
      </c>
      <c r="G17" s="19">
        <f t="shared" si="1"/>
        <v>145.01</v>
      </c>
      <c r="H17" s="118">
        <f t="shared" si="2"/>
        <v>0.3113539743204363</v>
      </c>
      <c r="I17" s="1"/>
    </row>
    <row r="18" spans="1:9" s="6" customFormat="1" ht="15" customHeight="1">
      <c r="A18" s="122" t="s">
        <v>82</v>
      </c>
      <c r="B18" s="123" t="s">
        <v>83</v>
      </c>
      <c r="C18" s="22">
        <v>698.61</v>
      </c>
      <c r="D18" s="22">
        <v>916.13</v>
      </c>
      <c r="E18" s="22">
        <v>916.13</v>
      </c>
      <c r="F18" s="124">
        <v>0</v>
      </c>
      <c r="G18" s="19">
        <f t="shared" si="1"/>
        <v>217.51999999999998</v>
      </c>
      <c r="H18" s="118">
        <f t="shared" si="2"/>
        <v>0.3113611313894733</v>
      </c>
      <c r="I18" s="1"/>
    </row>
    <row r="19" spans="1:9" s="108" customFormat="1" ht="15" customHeight="1">
      <c r="A19" s="122" t="s">
        <v>84</v>
      </c>
      <c r="B19" s="123" t="s">
        <v>85</v>
      </c>
      <c r="C19" s="19">
        <f aca="true" t="shared" si="7" ref="C19:H19">C20</f>
        <v>27477.16</v>
      </c>
      <c r="D19" s="19">
        <f t="shared" si="7"/>
        <v>35123.020000000004</v>
      </c>
      <c r="E19" s="19">
        <f t="shared" si="7"/>
        <v>35123.020000000004</v>
      </c>
      <c r="F19" s="19">
        <f t="shared" si="7"/>
        <v>0</v>
      </c>
      <c r="G19" s="19">
        <f t="shared" si="1"/>
        <v>7645.860000000004</v>
      </c>
      <c r="H19" s="118">
        <f t="shared" si="2"/>
        <v>0.27826238228405</v>
      </c>
      <c r="I19" s="107"/>
    </row>
    <row r="20" spans="1:9" s="108" customFormat="1" ht="15" customHeight="1">
      <c r="A20" s="122" t="s">
        <v>86</v>
      </c>
      <c r="B20" s="123" t="s">
        <v>87</v>
      </c>
      <c r="C20" s="19">
        <f aca="true" t="shared" si="8" ref="C20:H20">C21+C22+C23</f>
        <v>27477.16</v>
      </c>
      <c r="D20" s="19">
        <f t="shared" si="8"/>
        <v>35123.020000000004</v>
      </c>
      <c r="E20" s="19">
        <f t="shared" si="8"/>
        <v>35123.020000000004</v>
      </c>
      <c r="F20" s="19">
        <f t="shared" si="8"/>
        <v>0</v>
      </c>
      <c r="G20" s="19">
        <f t="shared" si="1"/>
        <v>7645.860000000004</v>
      </c>
      <c r="H20" s="118">
        <f t="shared" si="2"/>
        <v>0.27826238228405</v>
      </c>
      <c r="I20" s="107"/>
    </row>
    <row r="21" spans="1:9" s="6" customFormat="1" ht="15" customHeight="1">
      <c r="A21" s="122" t="s">
        <v>88</v>
      </c>
      <c r="B21" s="123" t="s">
        <v>89</v>
      </c>
      <c r="C21" s="22">
        <v>18629.52</v>
      </c>
      <c r="D21" s="22">
        <v>24430</v>
      </c>
      <c r="E21" s="22">
        <v>24430</v>
      </c>
      <c r="F21" s="124">
        <v>0</v>
      </c>
      <c r="G21" s="19">
        <f t="shared" si="1"/>
        <v>5800.48</v>
      </c>
      <c r="H21" s="118">
        <f t="shared" si="2"/>
        <v>0.3113596056151742</v>
      </c>
      <c r="I21" s="1"/>
    </row>
    <row r="22" spans="1:9" s="6" customFormat="1" ht="15" customHeight="1">
      <c r="A22" s="122" t="s">
        <v>90</v>
      </c>
      <c r="B22" s="123" t="s">
        <v>91</v>
      </c>
      <c r="C22" s="22">
        <v>6747.64</v>
      </c>
      <c r="D22" s="22">
        <v>8243.02</v>
      </c>
      <c r="E22" s="22">
        <v>8243.02</v>
      </c>
      <c r="F22" s="124">
        <v>0</v>
      </c>
      <c r="G22" s="19">
        <f t="shared" si="1"/>
        <v>1495.38</v>
      </c>
      <c r="H22" s="118">
        <f t="shared" si="2"/>
        <v>0.2216152610394153</v>
      </c>
      <c r="I22" s="1"/>
    </row>
    <row r="23" spans="1:9" s="6" customFormat="1" ht="15" customHeight="1">
      <c r="A23" s="122" t="s">
        <v>92</v>
      </c>
      <c r="B23" s="123" t="s">
        <v>93</v>
      </c>
      <c r="C23" s="22">
        <v>2100</v>
      </c>
      <c r="D23" s="22">
        <v>2450</v>
      </c>
      <c r="E23" s="22">
        <v>2450</v>
      </c>
      <c r="F23" s="124">
        <v>0</v>
      </c>
      <c r="G23" s="19">
        <f t="shared" si="1"/>
        <v>350</v>
      </c>
      <c r="H23" s="118">
        <f t="shared" si="2"/>
        <v>0.16666666666666674</v>
      </c>
      <c r="I23" s="1"/>
    </row>
    <row r="24" spans="1:9" s="108" customFormat="1" ht="15" customHeight="1">
      <c r="A24" s="130" t="s">
        <v>94</v>
      </c>
      <c r="B24" s="131" t="s">
        <v>95</v>
      </c>
      <c r="C24" s="19">
        <f aca="true" t="shared" si="9" ref="C24:H24">C26+C27</f>
        <v>48176.28</v>
      </c>
      <c r="D24" s="19">
        <f t="shared" si="9"/>
        <v>59793</v>
      </c>
      <c r="E24" s="19">
        <f t="shared" si="9"/>
        <v>59793</v>
      </c>
      <c r="F24" s="19">
        <f t="shared" si="9"/>
        <v>0</v>
      </c>
      <c r="G24" s="19">
        <f t="shared" si="1"/>
        <v>11616.720000000001</v>
      </c>
      <c r="H24" s="118">
        <f t="shared" si="2"/>
        <v>0.24112945208720982</v>
      </c>
      <c r="I24" s="107"/>
    </row>
    <row r="25" spans="1:9" s="108" customFormat="1" ht="15" customHeight="1">
      <c r="A25" s="130" t="s">
        <v>96</v>
      </c>
      <c r="B25" s="131" t="s">
        <v>97</v>
      </c>
      <c r="C25" s="19">
        <f aca="true" t="shared" si="10" ref="C25:H25">C26+C27</f>
        <v>48176.28</v>
      </c>
      <c r="D25" s="19">
        <f t="shared" si="10"/>
        <v>59793</v>
      </c>
      <c r="E25" s="19">
        <f t="shared" si="10"/>
        <v>59793</v>
      </c>
      <c r="F25" s="19">
        <f t="shared" si="10"/>
        <v>0</v>
      </c>
      <c r="G25" s="19">
        <f t="shared" si="1"/>
        <v>11616.720000000001</v>
      </c>
      <c r="H25" s="118">
        <f t="shared" si="2"/>
        <v>0.24112945208720982</v>
      </c>
      <c r="I25" s="107"/>
    </row>
    <row r="26" spans="1:9" s="6" customFormat="1" ht="15" customHeight="1">
      <c r="A26" s="132" t="s">
        <v>98</v>
      </c>
      <c r="B26" s="133" t="s">
        <v>99</v>
      </c>
      <c r="C26" s="22">
        <v>27944.28</v>
      </c>
      <c r="D26" s="134">
        <v>39561</v>
      </c>
      <c r="E26" s="134">
        <v>39561</v>
      </c>
      <c r="F26" s="124">
        <v>0</v>
      </c>
      <c r="G26" s="19">
        <f t="shared" si="1"/>
        <v>11616.720000000001</v>
      </c>
      <c r="H26" s="118">
        <f t="shared" si="2"/>
        <v>0.4157101202822189</v>
      </c>
      <c r="I26" s="1"/>
    </row>
    <row r="27" spans="1:9" s="6" customFormat="1" ht="15" customHeight="1">
      <c r="A27" s="135" t="s">
        <v>100</v>
      </c>
      <c r="B27" s="136" t="s">
        <v>101</v>
      </c>
      <c r="C27" s="22">
        <v>20232</v>
      </c>
      <c r="D27" s="22">
        <v>20232</v>
      </c>
      <c r="E27" s="22">
        <v>20232</v>
      </c>
      <c r="F27" s="124">
        <v>0</v>
      </c>
      <c r="G27" s="19">
        <f t="shared" si="1"/>
        <v>0</v>
      </c>
      <c r="H27" s="118">
        <f t="shared" si="2"/>
        <v>0</v>
      </c>
      <c r="I27" s="1"/>
    </row>
    <row r="28" spans="1:8" ht="24" customHeight="1">
      <c r="A28" s="137"/>
      <c r="B28" s="137"/>
      <c r="C28" s="137"/>
      <c r="D28" s="137"/>
      <c r="E28" s="137"/>
      <c r="F28" s="137"/>
      <c r="G28" s="137"/>
      <c r="H28" s="137"/>
    </row>
    <row r="29" spans="1:8" ht="24" customHeight="1">
      <c r="A29" s="137"/>
      <c r="B29" s="137"/>
      <c r="C29" s="137"/>
      <c r="D29" s="137"/>
      <c r="E29" s="137"/>
      <c r="F29" s="137"/>
      <c r="G29" s="137"/>
      <c r="H29" s="137"/>
    </row>
    <row r="30" spans="1:8" ht="24" customHeight="1">
      <c r="A30" s="137"/>
      <c r="B30" s="137"/>
      <c r="C30" s="137"/>
      <c r="D30" s="137"/>
      <c r="E30" s="137"/>
      <c r="F30" s="137"/>
      <c r="G30" s="137"/>
      <c r="H30" s="137"/>
    </row>
    <row r="31" spans="1:8" ht="24" customHeight="1">
      <c r="A31" s="137"/>
      <c r="B31" s="137"/>
      <c r="C31" s="137"/>
      <c r="D31" s="137"/>
      <c r="E31" s="137"/>
      <c r="F31" s="137"/>
      <c r="G31" s="137"/>
      <c r="H31" s="137"/>
    </row>
    <row r="32" spans="1:8" ht="24" customHeight="1">
      <c r="A32" s="137"/>
      <c r="B32" s="137"/>
      <c r="C32" s="137"/>
      <c r="D32" s="137"/>
      <c r="E32" s="137"/>
      <c r="F32" s="137"/>
      <c r="G32" s="137"/>
      <c r="H32" s="137"/>
    </row>
  </sheetData>
  <sheetProtection/>
  <mergeCells count="11">
    <mergeCell ref="A1:H1"/>
    <mergeCell ref="A2:H2"/>
    <mergeCell ref="D3:F3"/>
    <mergeCell ref="G3:H3"/>
    <mergeCell ref="C3:C5"/>
    <mergeCell ref="D4:D5"/>
    <mergeCell ref="E4:E5"/>
    <mergeCell ref="F4:F5"/>
    <mergeCell ref="G4:G5"/>
    <mergeCell ref="H4:H5"/>
    <mergeCell ref="A3:B4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A1" sqref="A1:E1"/>
    </sheetView>
  </sheetViews>
  <sheetFormatPr defaultColWidth="9.140625" defaultRowHeight="15" customHeight="1"/>
  <cols>
    <col min="1" max="1" width="15.140625" style="7" customWidth="1"/>
    <col min="2" max="2" width="29.7109375" style="7" customWidth="1"/>
    <col min="3" max="3" width="16.00390625" style="7" customWidth="1"/>
    <col min="4" max="4" width="15.8515625" style="7" customWidth="1"/>
    <col min="5" max="5" width="15.140625" style="7" customWidth="1"/>
  </cols>
  <sheetData>
    <row r="1" spans="1:5" s="1" customFormat="1" ht="21" customHeight="1">
      <c r="A1" s="82" t="s">
        <v>119</v>
      </c>
      <c r="B1" s="83"/>
      <c r="C1" s="83"/>
      <c r="D1" s="83"/>
      <c r="E1" s="83"/>
    </row>
    <row r="2" spans="1:5" s="1" customFormat="1" ht="15.75" customHeight="1">
      <c r="A2" s="43" t="s">
        <v>1</v>
      </c>
      <c r="B2" s="43"/>
      <c r="C2" s="84"/>
      <c r="D2" s="84"/>
      <c r="E2" s="85" t="s">
        <v>2</v>
      </c>
    </row>
    <row r="3" spans="1:5" s="1" customFormat="1" ht="10.5" customHeight="1">
      <c r="A3" s="86" t="s">
        <v>120</v>
      </c>
      <c r="B3" s="86"/>
      <c r="C3" s="86" t="s">
        <v>121</v>
      </c>
      <c r="D3" s="86"/>
      <c r="E3" s="86"/>
    </row>
    <row r="4" spans="1:5" s="1" customFormat="1" ht="10.5" customHeight="1">
      <c r="A4" s="86" t="s">
        <v>122</v>
      </c>
      <c r="B4" s="86" t="s">
        <v>123</v>
      </c>
      <c r="C4" s="86" t="s">
        <v>63</v>
      </c>
      <c r="D4" s="86" t="s">
        <v>124</v>
      </c>
      <c r="E4" s="86" t="s">
        <v>125</v>
      </c>
    </row>
    <row r="5" spans="1:5" s="1" customFormat="1" ht="10.5" customHeight="1">
      <c r="A5" s="86" t="s">
        <v>62</v>
      </c>
      <c r="B5" s="86" t="s">
        <v>62</v>
      </c>
      <c r="C5" s="86">
        <v>1</v>
      </c>
      <c r="D5" s="86">
        <v>2</v>
      </c>
      <c r="E5" s="86">
        <v>3</v>
      </c>
    </row>
    <row r="6" spans="1:5" s="1" customFormat="1" ht="10.5" customHeight="1">
      <c r="A6" s="87" t="s">
        <v>50</v>
      </c>
      <c r="B6" s="88"/>
      <c r="C6" s="89">
        <f>C7+C21+C49</f>
        <v>616817</v>
      </c>
      <c r="D6" s="89">
        <f>D7+D21+D49</f>
        <v>548185</v>
      </c>
      <c r="E6" s="89">
        <f>E7+E21+E49</f>
        <v>68632</v>
      </c>
    </row>
    <row r="7" spans="1:5" s="6" customFormat="1" ht="10.5" customHeight="1">
      <c r="A7" s="90">
        <v>301</v>
      </c>
      <c r="B7" s="91" t="s">
        <v>126</v>
      </c>
      <c r="C7" s="89">
        <f>SUM(C8:C20)</f>
        <v>539693</v>
      </c>
      <c r="D7" s="89">
        <f>SUM(D8:D20)</f>
        <v>539693</v>
      </c>
      <c r="E7" s="89">
        <v>0</v>
      </c>
    </row>
    <row r="8" spans="1:5" s="6" customFormat="1" ht="10.5" customHeight="1">
      <c r="A8" s="92">
        <v>30101</v>
      </c>
      <c r="B8" s="93" t="s">
        <v>127</v>
      </c>
      <c r="C8" s="94">
        <v>165300</v>
      </c>
      <c r="D8" s="94">
        <v>165300</v>
      </c>
      <c r="E8" s="89">
        <v>0</v>
      </c>
    </row>
    <row r="9" spans="1:5" s="6" customFormat="1" ht="10.5" customHeight="1">
      <c r="A9" s="92">
        <v>30102</v>
      </c>
      <c r="B9" s="93" t="s">
        <v>128</v>
      </c>
      <c r="C9" s="94">
        <v>170832</v>
      </c>
      <c r="D9" s="94">
        <v>170832</v>
      </c>
      <c r="E9" s="89">
        <v>0</v>
      </c>
    </row>
    <row r="10" spans="1:5" s="6" customFormat="1" ht="10.5" customHeight="1">
      <c r="A10" s="92">
        <v>30103</v>
      </c>
      <c r="B10" s="93" t="s">
        <v>129</v>
      </c>
      <c r="C10" s="94">
        <v>66275</v>
      </c>
      <c r="D10" s="94">
        <v>66275</v>
      </c>
      <c r="E10" s="89">
        <v>0</v>
      </c>
    </row>
    <row r="11" spans="1:5" s="6" customFormat="1" ht="10.5" customHeight="1">
      <c r="A11" s="92">
        <v>30106</v>
      </c>
      <c r="B11" s="93" t="s">
        <v>130</v>
      </c>
      <c r="C11" s="89">
        <v>0</v>
      </c>
      <c r="D11" s="89">
        <v>0</v>
      </c>
      <c r="E11" s="89">
        <v>0</v>
      </c>
    </row>
    <row r="12" spans="1:5" s="6" customFormat="1" ht="10.5" customHeight="1">
      <c r="A12" s="92">
        <v>30107</v>
      </c>
      <c r="B12" s="93" t="s">
        <v>131</v>
      </c>
      <c r="C12" s="89">
        <v>0</v>
      </c>
      <c r="D12" s="89">
        <v>0</v>
      </c>
      <c r="E12" s="89">
        <v>0</v>
      </c>
    </row>
    <row r="13" spans="1:5" s="6" customFormat="1" ht="10.5" customHeight="1">
      <c r="A13" s="92">
        <v>30108</v>
      </c>
      <c r="B13" s="93" t="s">
        <v>132</v>
      </c>
      <c r="C13" s="94">
        <v>61075</v>
      </c>
      <c r="D13" s="94">
        <v>61075</v>
      </c>
      <c r="E13" s="89">
        <v>0</v>
      </c>
    </row>
    <row r="14" spans="1:5" s="6" customFormat="1" ht="10.5" customHeight="1">
      <c r="A14" s="92">
        <v>30109</v>
      </c>
      <c r="B14" s="93" t="s">
        <v>133</v>
      </c>
      <c r="C14" s="89">
        <v>0</v>
      </c>
      <c r="D14" s="89">
        <v>0</v>
      </c>
      <c r="E14" s="89">
        <v>0</v>
      </c>
    </row>
    <row r="15" spans="1:5" s="6" customFormat="1" ht="10.5" customHeight="1">
      <c r="A15" s="92">
        <v>30110</v>
      </c>
      <c r="B15" s="93" t="s">
        <v>134</v>
      </c>
      <c r="C15" s="94">
        <v>24430</v>
      </c>
      <c r="D15" s="94">
        <v>24430</v>
      </c>
      <c r="E15" s="89">
        <v>0</v>
      </c>
    </row>
    <row r="16" spans="1:5" s="6" customFormat="1" ht="10.5" customHeight="1">
      <c r="A16" s="92">
        <v>30111</v>
      </c>
      <c r="B16" s="93" t="s">
        <v>135</v>
      </c>
      <c r="C16" s="94">
        <v>8243</v>
      </c>
      <c r="D16" s="94">
        <v>8243</v>
      </c>
      <c r="E16" s="89">
        <v>0</v>
      </c>
    </row>
    <row r="17" spans="1:5" s="6" customFormat="1" ht="10.5" customHeight="1">
      <c r="A17" s="92">
        <v>30112</v>
      </c>
      <c r="B17" s="93" t="s">
        <v>136</v>
      </c>
      <c r="C17" s="94">
        <v>1527</v>
      </c>
      <c r="D17" s="94">
        <v>1527</v>
      </c>
      <c r="E17" s="89">
        <v>0</v>
      </c>
    </row>
    <row r="18" spans="1:5" s="6" customFormat="1" ht="10.5" customHeight="1">
      <c r="A18" s="95">
        <v>30113</v>
      </c>
      <c r="B18" s="96" t="s">
        <v>99</v>
      </c>
      <c r="C18" s="94">
        <v>39561</v>
      </c>
      <c r="D18" s="94">
        <v>39561</v>
      </c>
      <c r="E18" s="89">
        <v>0</v>
      </c>
    </row>
    <row r="19" spans="1:5" s="6" customFormat="1" ht="10.5" customHeight="1">
      <c r="A19" s="92">
        <v>30114</v>
      </c>
      <c r="B19" s="93" t="s">
        <v>137</v>
      </c>
      <c r="C19" s="94">
        <v>2450</v>
      </c>
      <c r="D19" s="94">
        <v>2450</v>
      </c>
      <c r="E19" s="89">
        <v>0</v>
      </c>
    </row>
    <row r="20" spans="1:5" s="6" customFormat="1" ht="10.5" customHeight="1">
      <c r="A20" s="92">
        <v>30199</v>
      </c>
      <c r="B20" s="93" t="s">
        <v>138</v>
      </c>
      <c r="C20" s="89">
        <v>0</v>
      </c>
      <c r="D20" s="89">
        <v>0</v>
      </c>
      <c r="E20" s="89">
        <v>0</v>
      </c>
    </row>
    <row r="21" spans="1:5" s="6" customFormat="1" ht="10.5" customHeight="1">
      <c r="A21" s="90">
        <v>302</v>
      </c>
      <c r="B21" s="91" t="s">
        <v>139</v>
      </c>
      <c r="C21" s="89">
        <f>SUM(C22:C48)</f>
        <v>68632</v>
      </c>
      <c r="D21" s="89">
        <v>0</v>
      </c>
      <c r="E21" s="89">
        <f>SUM(E22:E48)</f>
        <v>68632</v>
      </c>
    </row>
    <row r="22" spans="1:5" s="6" customFormat="1" ht="10.5" customHeight="1">
      <c r="A22" s="92">
        <v>30201</v>
      </c>
      <c r="B22" s="93" t="s">
        <v>140</v>
      </c>
      <c r="C22" s="89">
        <v>15000</v>
      </c>
      <c r="D22" s="89">
        <v>0</v>
      </c>
      <c r="E22" s="94">
        <v>15000</v>
      </c>
    </row>
    <row r="23" spans="1:5" s="6" customFormat="1" ht="10.5" customHeight="1">
      <c r="A23" s="92">
        <v>30202</v>
      </c>
      <c r="B23" s="93" t="s">
        <v>141</v>
      </c>
      <c r="C23" s="89">
        <v>1500</v>
      </c>
      <c r="D23" s="89">
        <v>0</v>
      </c>
      <c r="E23" s="94">
        <v>1500</v>
      </c>
    </row>
    <row r="24" spans="1:5" s="6" customFormat="1" ht="10.5" customHeight="1">
      <c r="A24" s="92">
        <v>30203</v>
      </c>
      <c r="B24" s="93" t="s">
        <v>142</v>
      </c>
      <c r="C24" s="89">
        <v>0</v>
      </c>
      <c r="D24" s="89">
        <v>0</v>
      </c>
      <c r="E24" s="89">
        <v>0</v>
      </c>
    </row>
    <row r="25" spans="1:5" s="6" customFormat="1" ht="10.5" customHeight="1">
      <c r="A25" s="92">
        <v>30204</v>
      </c>
      <c r="B25" s="93" t="s">
        <v>143</v>
      </c>
      <c r="C25" s="89">
        <v>0</v>
      </c>
      <c r="D25" s="89">
        <v>0</v>
      </c>
      <c r="E25" s="89">
        <v>0</v>
      </c>
    </row>
    <row r="26" spans="1:5" s="6" customFormat="1" ht="10.5" customHeight="1">
      <c r="A26" s="92">
        <v>30205</v>
      </c>
      <c r="B26" s="93" t="s">
        <v>144</v>
      </c>
      <c r="C26" s="89">
        <v>0</v>
      </c>
      <c r="D26" s="89">
        <v>0</v>
      </c>
      <c r="E26" s="89">
        <v>0</v>
      </c>
    </row>
    <row r="27" spans="1:5" s="6" customFormat="1" ht="10.5" customHeight="1">
      <c r="A27" s="92">
        <v>30206</v>
      </c>
      <c r="B27" s="93" t="s">
        <v>145</v>
      </c>
      <c r="C27" s="89">
        <v>0</v>
      </c>
      <c r="D27" s="89">
        <v>0</v>
      </c>
      <c r="E27" s="89">
        <v>0</v>
      </c>
    </row>
    <row r="28" spans="1:5" s="6" customFormat="1" ht="10.5" customHeight="1">
      <c r="A28" s="92">
        <v>30207</v>
      </c>
      <c r="B28" s="93" t="s">
        <v>146</v>
      </c>
      <c r="C28" s="89">
        <v>7500</v>
      </c>
      <c r="D28" s="89">
        <v>0</v>
      </c>
      <c r="E28" s="94">
        <v>7500</v>
      </c>
    </row>
    <row r="29" spans="1:5" s="6" customFormat="1" ht="10.5" customHeight="1">
      <c r="A29" s="92">
        <v>30208</v>
      </c>
      <c r="B29" s="93" t="s">
        <v>147</v>
      </c>
      <c r="C29" s="89">
        <v>0</v>
      </c>
      <c r="D29" s="89">
        <v>0</v>
      </c>
      <c r="E29" s="89">
        <v>0</v>
      </c>
    </row>
    <row r="30" spans="1:5" s="6" customFormat="1" ht="10.5" customHeight="1">
      <c r="A30" s="92">
        <v>30209</v>
      </c>
      <c r="B30" s="93" t="s">
        <v>148</v>
      </c>
      <c r="C30" s="89">
        <v>0</v>
      </c>
      <c r="D30" s="89">
        <v>0</v>
      </c>
      <c r="E30" s="89">
        <v>0</v>
      </c>
    </row>
    <row r="31" spans="1:5" s="6" customFormat="1" ht="10.5" customHeight="1">
      <c r="A31" s="92">
        <v>30211</v>
      </c>
      <c r="B31" s="97" t="s">
        <v>149</v>
      </c>
      <c r="C31" s="98">
        <v>3000</v>
      </c>
      <c r="D31" s="89">
        <v>0</v>
      </c>
      <c r="E31" s="99">
        <v>3000</v>
      </c>
    </row>
    <row r="32" spans="1:5" s="6" customFormat="1" ht="10.5" customHeight="1">
      <c r="A32" s="100">
        <v>30212</v>
      </c>
      <c r="B32" s="101" t="s">
        <v>150</v>
      </c>
      <c r="C32" s="89">
        <v>0</v>
      </c>
      <c r="D32" s="89">
        <v>0</v>
      </c>
      <c r="E32" s="89">
        <v>0</v>
      </c>
    </row>
    <row r="33" spans="1:5" s="6" customFormat="1" ht="10.5" customHeight="1">
      <c r="A33" s="100">
        <v>30213</v>
      </c>
      <c r="B33" s="101" t="s">
        <v>151</v>
      </c>
      <c r="C33" s="102">
        <v>2000</v>
      </c>
      <c r="D33" s="89">
        <v>0</v>
      </c>
      <c r="E33" s="102">
        <v>2000</v>
      </c>
    </row>
    <row r="34" spans="1:5" s="6" customFormat="1" ht="10.5" customHeight="1">
      <c r="A34" s="100">
        <v>30214</v>
      </c>
      <c r="B34" s="101" t="s">
        <v>152</v>
      </c>
      <c r="C34" s="89">
        <v>0</v>
      </c>
      <c r="D34" s="89">
        <v>0</v>
      </c>
      <c r="E34" s="89">
        <v>0</v>
      </c>
    </row>
    <row r="35" spans="1:5" s="6" customFormat="1" ht="10.5" customHeight="1">
      <c r="A35" s="100">
        <v>30215</v>
      </c>
      <c r="B35" s="101" t="s">
        <v>153</v>
      </c>
      <c r="C35" s="89">
        <v>0</v>
      </c>
      <c r="D35" s="89">
        <v>0</v>
      </c>
      <c r="E35" s="89">
        <v>0</v>
      </c>
    </row>
    <row r="36" spans="1:5" s="6" customFormat="1" ht="10.5" customHeight="1">
      <c r="A36" s="100">
        <v>30216</v>
      </c>
      <c r="B36" s="101" t="s">
        <v>154</v>
      </c>
      <c r="C36" s="89">
        <v>0</v>
      </c>
      <c r="D36" s="89">
        <v>0</v>
      </c>
      <c r="E36" s="89">
        <v>0</v>
      </c>
    </row>
    <row r="37" spans="1:5" s="6" customFormat="1" ht="10.5" customHeight="1">
      <c r="A37" s="100">
        <v>30217</v>
      </c>
      <c r="B37" s="101" t="s">
        <v>155</v>
      </c>
      <c r="C37" s="102">
        <v>1000</v>
      </c>
      <c r="D37" s="89">
        <v>0</v>
      </c>
      <c r="E37" s="102">
        <v>1000</v>
      </c>
    </row>
    <row r="38" spans="1:5" s="6" customFormat="1" ht="10.5" customHeight="1">
      <c r="A38" s="100">
        <v>30218</v>
      </c>
      <c r="B38" s="101" t="s">
        <v>156</v>
      </c>
      <c r="C38" s="89">
        <v>0</v>
      </c>
      <c r="D38" s="89">
        <v>0</v>
      </c>
      <c r="E38" s="89">
        <v>0</v>
      </c>
    </row>
    <row r="39" spans="1:5" s="6" customFormat="1" ht="10.5" customHeight="1">
      <c r="A39" s="100">
        <v>30224</v>
      </c>
      <c r="B39" s="101" t="s">
        <v>157</v>
      </c>
      <c r="C39" s="89">
        <v>0</v>
      </c>
      <c r="D39" s="89">
        <v>0</v>
      </c>
      <c r="E39" s="89">
        <v>0</v>
      </c>
    </row>
    <row r="40" spans="1:5" s="6" customFormat="1" ht="10.5" customHeight="1">
      <c r="A40" s="100">
        <v>30225</v>
      </c>
      <c r="B40" s="101" t="s">
        <v>158</v>
      </c>
      <c r="C40" s="89">
        <v>0</v>
      </c>
      <c r="D40" s="89">
        <v>0</v>
      </c>
      <c r="E40" s="89">
        <v>0</v>
      </c>
    </row>
    <row r="41" spans="1:5" s="6" customFormat="1" ht="10.5" customHeight="1">
      <c r="A41" s="100">
        <v>30226</v>
      </c>
      <c r="B41" s="101" t="s">
        <v>159</v>
      </c>
      <c r="C41" s="89">
        <v>0</v>
      </c>
      <c r="D41" s="89">
        <v>0</v>
      </c>
      <c r="E41" s="89">
        <v>0</v>
      </c>
    </row>
    <row r="42" spans="1:5" s="6" customFormat="1" ht="10.5" customHeight="1">
      <c r="A42" s="100">
        <v>30227</v>
      </c>
      <c r="B42" s="101" t="s">
        <v>160</v>
      </c>
      <c r="C42" s="89">
        <v>0</v>
      </c>
      <c r="D42" s="89">
        <v>0</v>
      </c>
      <c r="E42" s="89">
        <v>0</v>
      </c>
    </row>
    <row r="43" spans="1:5" s="6" customFormat="1" ht="10.5" customHeight="1">
      <c r="A43" s="100">
        <v>30228</v>
      </c>
      <c r="B43" s="101" t="s">
        <v>161</v>
      </c>
      <c r="C43" s="102">
        <v>5832</v>
      </c>
      <c r="D43" s="89">
        <v>0</v>
      </c>
      <c r="E43" s="102">
        <v>5832</v>
      </c>
    </row>
    <row r="44" spans="1:5" s="6" customFormat="1" ht="10.5" customHeight="1">
      <c r="A44" s="100">
        <v>30229</v>
      </c>
      <c r="B44" s="101" t="s">
        <v>162</v>
      </c>
      <c r="C44" s="89">
        <v>0</v>
      </c>
      <c r="D44" s="89">
        <v>0</v>
      </c>
      <c r="E44" s="89">
        <v>0</v>
      </c>
    </row>
    <row r="45" spans="1:5" s="6" customFormat="1" ht="10.5" customHeight="1">
      <c r="A45" s="100">
        <v>30231</v>
      </c>
      <c r="B45" s="101" t="s">
        <v>163</v>
      </c>
      <c r="C45" s="89">
        <v>0</v>
      </c>
      <c r="D45" s="89">
        <v>0</v>
      </c>
      <c r="E45" s="89">
        <v>0</v>
      </c>
    </row>
    <row r="46" spans="1:5" s="6" customFormat="1" ht="10.5" customHeight="1">
      <c r="A46" s="100">
        <v>30239</v>
      </c>
      <c r="B46" s="101" t="s">
        <v>164</v>
      </c>
      <c r="C46" s="102">
        <v>32400</v>
      </c>
      <c r="D46" s="89">
        <v>0</v>
      </c>
      <c r="E46" s="102">
        <v>32400</v>
      </c>
    </row>
    <row r="47" spans="1:5" s="6" customFormat="1" ht="10.5" customHeight="1">
      <c r="A47" s="100">
        <v>30240</v>
      </c>
      <c r="B47" s="101" t="s">
        <v>165</v>
      </c>
      <c r="C47" s="89">
        <v>0</v>
      </c>
      <c r="D47" s="89">
        <v>0</v>
      </c>
      <c r="E47" s="89">
        <v>0</v>
      </c>
    </row>
    <row r="48" spans="1:5" s="6" customFormat="1" ht="10.5" customHeight="1">
      <c r="A48" s="100">
        <v>30299</v>
      </c>
      <c r="B48" s="101" t="s">
        <v>166</v>
      </c>
      <c r="C48" s="102">
        <v>400</v>
      </c>
      <c r="D48" s="89">
        <v>0</v>
      </c>
      <c r="E48" s="102">
        <v>400</v>
      </c>
    </row>
    <row r="49" spans="1:5" s="6" customFormat="1" ht="10.5" customHeight="1">
      <c r="A49" s="103">
        <v>303</v>
      </c>
      <c r="B49" s="104" t="s">
        <v>167</v>
      </c>
      <c r="C49" s="102">
        <f>SUM(C50:C60)</f>
        <v>8492</v>
      </c>
      <c r="D49" s="102">
        <f>SUM(D50:D60)</f>
        <v>8492</v>
      </c>
      <c r="E49" s="102">
        <f>SUM(E50:E60)</f>
        <v>0</v>
      </c>
    </row>
    <row r="50" spans="1:5" s="6" customFormat="1" ht="10.5" customHeight="1">
      <c r="A50" s="100">
        <v>30301</v>
      </c>
      <c r="B50" s="101" t="s">
        <v>168</v>
      </c>
      <c r="C50" s="89">
        <v>0</v>
      </c>
      <c r="D50" s="89">
        <v>0</v>
      </c>
      <c r="E50" s="89">
        <v>0</v>
      </c>
    </row>
    <row r="51" spans="1:5" s="6" customFormat="1" ht="10.5" customHeight="1">
      <c r="A51" s="100">
        <v>30302</v>
      </c>
      <c r="B51" s="101" t="s">
        <v>169</v>
      </c>
      <c r="C51" s="89">
        <v>0</v>
      </c>
      <c r="D51" s="89">
        <v>0</v>
      </c>
      <c r="E51" s="89">
        <v>0</v>
      </c>
    </row>
    <row r="52" spans="1:5" s="6" customFormat="1" ht="10.5" customHeight="1">
      <c r="A52" s="100">
        <v>30303</v>
      </c>
      <c r="B52" s="101" t="s">
        <v>170</v>
      </c>
      <c r="C52" s="89">
        <v>0</v>
      </c>
      <c r="D52" s="89">
        <v>0</v>
      </c>
      <c r="E52" s="89">
        <v>0</v>
      </c>
    </row>
    <row r="53" spans="1:5" s="6" customFormat="1" ht="10.5" customHeight="1">
      <c r="A53" s="100">
        <v>30304</v>
      </c>
      <c r="B53" s="101" t="s">
        <v>171</v>
      </c>
      <c r="C53" s="89">
        <v>0</v>
      </c>
      <c r="D53" s="89">
        <v>0</v>
      </c>
      <c r="E53" s="89">
        <v>0</v>
      </c>
    </row>
    <row r="54" spans="1:5" s="6" customFormat="1" ht="10.5" customHeight="1">
      <c r="A54" s="100">
        <v>30305</v>
      </c>
      <c r="B54" s="101" t="s">
        <v>172</v>
      </c>
      <c r="C54" s="102">
        <v>6812</v>
      </c>
      <c r="D54" s="102">
        <v>6812</v>
      </c>
      <c r="E54" s="89">
        <v>0</v>
      </c>
    </row>
    <row r="55" spans="1:5" s="6" customFormat="1" ht="10.5" customHeight="1">
      <c r="A55" s="100">
        <v>30306</v>
      </c>
      <c r="B55" s="101" t="s">
        <v>173</v>
      </c>
      <c r="C55" s="89">
        <v>0</v>
      </c>
      <c r="D55" s="89">
        <v>0</v>
      </c>
      <c r="E55" s="89">
        <v>0</v>
      </c>
    </row>
    <row r="56" spans="1:5" s="6" customFormat="1" ht="10.5" customHeight="1">
      <c r="A56" s="100">
        <v>30307</v>
      </c>
      <c r="B56" s="101" t="s">
        <v>174</v>
      </c>
      <c r="C56" s="89">
        <v>0</v>
      </c>
      <c r="D56" s="89">
        <v>0</v>
      </c>
      <c r="E56" s="89">
        <v>0</v>
      </c>
    </row>
    <row r="57" spans="1:5" s="6" customFormat="1" ht="10.5" customHeight="1">
      <c r="A57" s="100">
        <v>30308</v>
      </c>
      <c r="B57" s="101" t="s">
        <v>175</v>
      </c>
      <c r="C57" s="89">
        <v>0</v>
      </c>
      <c r="D57" s="89">
        <v>0</v>
      </c>
      <c r="E57" s="89">
        <v>0</v>
      </c>
    </row>
    <row r="58" spans="1:5" s="6" customFormat="1" ht="10.5" customHeight="1">
      <c r="A58" s="100">
        <v>30309</v>
      </c>
      <c r="B58" s="101" t="s">
        <v>176</v>
      </c>
      <c r="C58" s="89">
        <v>0</v>
      </c>
      <c r="D58" s="89">
        <v>0</v>
      </c>
      <c r="E58" s="89">
        <v>0</v>
      </c>
    </row>
    <row r="59" spans="1:5" s="6" customFormat="1" ht="10.5" customHeight="1">
      <c r="A59" s="100">
        <v>30310</v>
      </c>
      <c r="B59" s="101" t="s">
        <v>177</v>
      </c>
      <c r="C59" s="89">
        <v>0</v>
      </c>
      <c r="D59" s="89">
        <v>0</v>
      </c>
      <c r="E59" s="89">
        <v>0</v>
      </c>
    </row>
    <row r="60" spans="1:5" s="6" customFormat="1" ht="10.5" customHeight="1">
      <c r="A60" s="100">
        <v>30399</v>
      </c>
      <c r="B60" s="101" t="s">
        <v>178</v>
      </c>
      <c r="C60" s="102">
        <v>1680</v>
      </c>
      <c r="D60" s="102">
        <v>1680</v>
      </c>
      <c r="E60" s="89">
        <v>0</v>
      </c>
    </row>
    <row r="61" spans="1:5" s="6" customFormat="1" ht="10.5" customHeight="1">
      <c r="A61" s="103">
        <v>310</v>
      </c>
      <c r="B61" s="104" t="s">
        <v>179</v>
      </c>
      <c r="C61" s="102">
        <f>SUM(C62:C65)</f>
        <v>0</v>
      </c>
      <c r="D61" s="102">
        <f>SUM(D62:D65)</f>
        <v>0</v>
      </c>
      <c r="E61" s="102">
        <f>SUM(E62:E65)</f>
        <v>0</v>
      </c>
    </row>
    <row r="62" spans="1:5" s="6" customFormat="1" ht="10.5" customHeight="1">
      <c r="A62" s="100">
        <v>31002</v>
      </c>
      <c r="B62" s="101" t="s">
        <v>180</v>
      </c>
      <c r="C62" s="89">
        <v>0</v>
      </c>
      <c r="D62" s="89">
        <v>0</v>
      </c>
      <c r="E62" s="89">
        <v>0</v>
      </c>
    </row>
    <row r="63" spans="1:5" s="6" customFormat="1" ht="10.5" customHeight="1">
      <c r="A63" s="100">
        <v>31003</v>
      </c>
      <c r="B63" s="101" t="s">
        <v>181</v>
      </c>
      <c r="C63" s="89">
        <v>0</v>
      </c>
      <c r="D63" s="89">
        <v>0</v>
      </c>
      <c r="E63" s="89">
        <v>0</v>
      </c>
    </row>
    <row r="64" spans="1:5" s="6" customFormat="1" ht="10.5" customHeight="1">
      <c r="A64" s="100">
        <v>31007</v>
      </c>
      <c r="B64" s="101" t="s">
        <v>182</v>
      </c>
      <c r="C64" s="89">
        <v>0</v>
      </c>
      <c r="D64" s="89">
        <v>0</v>
      </c>
      <c r="E64" s="89">
        <v>0</v>
      </c>
    </row>
    <row r="65" spans="1:5" ht="10.5" customHeight="1">
      <c r="A65" s="105">
        <v>31099</v>
      </c>
      <c r="B65" s="106" t="s">
        <v>183</v>
      </c>
      <c r="C65" s="89">
        <v>0</v>
      </c>
      <c r="D65" s="89">
        <v>0</v>
      </c>
      <c r="E65" s="89">
        <v>0</v>
      </c>
    </row>
  </sheetData>
  <sheetProtection/>
  <mergeCells count="5">
    <mergeCell ref="A1:E1"/>
    <mergeCell ref="A2:B2"/>
    <mergeCell ref="A3:B3"/>
    <mergeCell ref="C3:E3"/>
    <mergeCell ref="A6:B6"/>
  </mergeCells>
  <printOptions horizontalCentered="1"/>
  <pageMargins left="0.5902777777777778" right="0.5902777777777778" top="0.9840277777777777" bottom="0.5902777777777778" header="0.5111111111111111" footer="0.3145833333333333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A1">
      <selection activeCell="B7" sqref="B7"/>
    </sheetView>
  </sheetViews>
  <sheetFormatPr defaultColWidth="9.140625" defaultRowHeight="12.75" customHeight="1"/>
  <cols>
    <col min="1" max="1" width="16.7109375" style="7" customWidth="1"/>
    <col min="2" max="2" width="7.421875" style="7" customWidth="1"/>
    <col min="3" max="3" width="5.00390625" style="7" customWidth="1"/>
    <col min="4" max="4" width="6.57421875" style="7" customWidth="1"/>
    <col min="5" max="5" width="6.28125" style="7" customWidth="1"/>
    <col min="6" max="6" width="5.8515625" style="7" customWidth="1"/>
    <col min="7" max="7" width="7.140625" style="7" customWidth="1"/>
    <col min="8" max="8" width="7.57421875" style="7" customWidth="1"/>
    <col min="9" max="9" width="5.00390625" style="7" customWidth="1"/>
    <col min="10" max="10" width="7.57421875" style="7" customWidth="1"/>
    <col min="11" max="14" width="6.00390625" style="7" customWidth="1"/>
    <col min="15" max="15" width="5.7109375" style="7" customWidth="1"/>
    <col min="16" max="16" width="7.8515625" style="7" customWidth="1"/>
    <col min="17" max="17" width="7.140625" style="7" customWidth="1"/>
    <col min="18" max="18" width="7.28125" style="7" customWidth="1"/>
    <col min="19" max="19" width="6.7109375" style="7" customWidth="1"/>
    <col min="20" max="20" width="9.140625" style="7" customWidth="1"/>
  </cols>
  <sheetData>
    <row r="1" spans="1:19" s="1" customFormat="1" ht="22.5" customHeight="1">
      <c r="A1" s="73" t="s">
        <v>184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s="1" customFormat="1" ht="15" customHeight="1">
      <c r="A2" s="74" t="s">
        <v>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s="1" customFormat="1" ht="20.25" customHeight="1">
      <c r="A3" s="53" t="s">
        <v>185</v>
      </c>
      <c r="B3" s="53" t="s">
        <v>186</v>
      </c>
      <c r="C3" s="53"/>
      <c r="D3" s="53"/>
      <c r="E3" s="53"/>
      <c r="F3" s="53"/>
      <c r="G3" s="53"/>
      <c r="H3" s="53" t="s">
        <v>109</v>
      </c>
      <c r="I3" s="53"/>
      <c r="J3" s="53"/>
      <c r="K3" s="53"/>
      <c r="L3" s="53"/>
      <c r="M3" s="53"/>
      <c r="N3" s="53" t="s">
        <v>110</v>
      </c>
      <c r="O3" s="53"/>
      <c r="P3" s="53"/>
      <c r="Q3" s="53"/>
      <c r="R3" s="53"/>
      <c r="S3" s="53"/>
    </row>
    <row r="4" spans="1:19" s="1" customFormat="1" ht="21.75" customHeight="1">
      <c r="A4" s="53"/>
      <c r="B4" s="53" t="s">
        <v>63</v>
      </c>
      <c r="C4" s="53" t="s">
        <v>187</v>
      </c>
      <c r="D4" s="53" t="s">
        <v>188</v>
      </c>
      <c r="E4" s="53"/>
      <c r="F4" s="53"/>
      <c r="G4" s="53" t="s">
        <v>189</v>
      </c>
      <c r="H4" s="53" t="s">
        <v>63</v>
      </c>
      <c r="I4" s="53" t="s">
        <v>187</v>
      </c>
      <c r="J4" s="53" t="s">
        <v>188</v>
      </c>
      <c r="K4" s="53"/>
      <c r="L4" s="53"/>
      <c r="M4" s="53" t="s">
        <v>155</v>
      </c>
      <c r="N4" s="53" t="s">
        <v>63</v>
      </c>
      <c r="O4" s="53" t="s">
        <v>187</v>
      </c>
      <c r="P4" s="53" t="s">
        <v>188</v>
      </c>
      <c r="Q4" s="53"/>
      <c r="R4" s="53"/>
      <c r="S4" s="53" t="s">
        <v>155</v>
      </c>
    </row>
    <row r="5" spans="1:19" s="1" customFormat="1" ht="33.75" customHeight="1">
      <c r="A5" s="53"/>
      <c r="B5" s="75"/>
      <c r="C5" s="53"/>
      <c r="D5" s="53" t="s">
        <v>12</v>
      </c>
      <c r="E5" s="53" t="s">
        <v>190</v>
      </c>
      <c r="F5" s="53" t="s">
        <v>191</v>
      </c>
      <c r="G5" s="53"/>
      <c r="H5" s="75"/>
      <c r="I5" s="53"/>
      <c r="J5" s="53" t="s">
        <v>12</v>
      </c>
      <c r="K5" s="53" t="s">
        <v>192</v>
      </c>
      <c r="L5" s="53" t="s">
        <v>191</v>
      </c>
      <c r="M5" s="53"/>
      <c r="N5" s="75"/>
      <c r="O5" s="53"/>
      <c r="P5" s="53" t="s">
        <v>12</v>
      </c>
      <c r="Q5" s="53" t="s">
        <v>192</v>
      </c>
      <c r="R5" s="53" t="s">
        <v>191</v>
      </c>
      <c r="S5" s="53"/>
    </row>
    <row r="6" spans="1:19" s="1" customFormat="1" ht="20.25" customHeight="1">
      <c r="A6" s="76" t="s">
        <v>62</v>
      </c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  <c r="J6" s="76">
        <v>9</v>
      </c>
      <c r="K6" s="76">
        <v>10</v>
      </c>
      <c r="L6" s="76">
        <v>11</v>
      </c>
      <c r="M6" s="76">
        <v>12</v>
      </c>
      <c r="N6" s="76">
        <v>13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</row>
    <row r="7" spans="1:22" s="27" customFormat="1" ht="21.75" customHeight="1">
      <c r="A7" s="77" t="s">
        <v>193</v>
      </c>
      <c r="B7" s="78">
        <f>C7+D7+G7</f>
        <v>3000</v>
      </c>
      <c r="C7" s="78">
        <v>0</v>
      </c>
      <c r="D7" s="78">
        <v>0</v>
      </c>
      <c r="E7" s="78">
        <v>0</v>
      </c>
      <c r="F7" s="78">
        <v>0</v>
      </c>
      <c r="G7" s="78">
        <v>3000</v>
      </c>
      <c r="H7" s="78">
        <f>I7+J7+M7</f>
        <v>1082</v>
      </c>
      <c r="I7" s="78">
        <v>0</v>
      </c>
      <c r="J7" s="78">
        <v>0</v>
      </c>
      <c r="K7" s="78">
        <v>0</v>
      </c>
      <c r="L7" s="78">
        <v>0</v>
      </c>
      <c r="M7" s="78">
        <v>1082</v>
      </c>
      <c r="N7" s="78">
        <f>O7+P7+S7</f>
        <v>1000</v>
      </c>
      <c r="O7" s="78">
        <v>0</v>
      </c>
      <c r="P7" s="78">
        <v>0</v>
      </c>
      <c r="Q7" s="78">
        <v>0</v>
      </c>
      <c r="R7" s="78">
        <v>0</v>
      </c>
      <c r="S7" s="78">
        <v>1000</v>
      </c>
      <c r="T7" s="40"/>
      <c r="U7" s="40"/>
      <c r="V7" s="40"/>
    </row>
    <row r="8" spans="1:20" s="6" customFormat="1" ht="24" customHeight="1">
      <c r="A8" s="79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1"/>
    </row>
    <row r="9" spans="1:20" s="6" customFormat="1" ht="24" customHeight="1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1"/>
    </row>
    <row r="10" spans="1:20" s="6" customFormat="1" ht="24" customHeight="1">
      <c r="A10" s="79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1"/>
    </row>
    <row r="11" spans="1:20" s="6" customFormat="1" ht="24" customHeight="1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1"/>
    </row>
    <row r="12" spans="1:20" s="6" customFormat="1" ht="24" customHeight="1">
      <c r="A12" s="79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1"/>
    </row>
    <row r="13" spans="1:20" s="6" customFormat="1" ht="24" customHeight="1">
      <c r="A13" s="79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1"/>
    </row>
    <row r="14" spans="1:20" s="6" customFormat="1" ht="24" customHeight="1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1"/>
    </row>
    <row r="15" spans="1:20" s="6" customFormat="1" ht="24" customHeight="1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1"/>
    </row>
    <row r="16" spans="1:19" ht="24" customHeight="1">
      <c r="A16" s="81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</row>
    <row r="17" spans="1:19" ht="24" customHeight="1">
      <c r="A17" s="81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</row>
    <row r="18" spans="1:19" ht="24" customHeight="1">
      <c r="A18" s="81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</row>
  </sheetData>
  <sheetProtection/>
  <mergeCells count="18">
    <mergeCell ref="A1:S1"/>
    <mergeCell ref="A2:S2"/>
    <mergeCell ref="B3:G3"/>
    <mergeCell ref="H3:M3"/>
    <mergeCell ref="N3:S3"/>
    <mergeCell ref="D4:F4"/>
    <mergeCell ref="J4:L4"/>
    <mergeCell ref="P4:R4"/>
    <mergeCell ref="A3:A5"/>
    <mergeCell ref="B4:B5"/>
    <mergeCell ref="C4:C5"/>
    <mergeCell ref="G4:G5"/>
    <mergeCell ref="H4:H5"/>
    <mergeCell ref="I4:I5"/>
    <mergeCell ref="M4:M5"/>
    <mergeCell ref="N4:N5"/>
    <mergeCell ref="O4:O5"/>
    <mergeCell ref="S4:S5"/>
  </mergeCells>
  <printOptions horizontalCentered="1"/>
  <pageMargins left="0.3541666666666667" right="0.3541666666666667" top="0.9840277777777777" bottom="0.7875" header="0.5111111111111111" footer="0.3145833333333333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8.00390625" style="7" customWidth="1"/>
    <col min="2" max="2" width="25.7109375" style="7" customWidth="1"/>
    <col min="3" max="3" width="12.140625" style="7" customWidth="1"/>
    <col min="4" max="4" width="13.28125" style="7" customWidth="1"/>
    <col min="5" max="5" width="12.7109375" style="7" customWidth="1"/>
    <col min="6" max="6" width="13.421875" style="7" customWidth="1"/>
    <col min="7" max="7" width="11.57421875" style="7" customWidth="1"/>
    <col min="8" max="8" width="10.28125" style="7" customWidth="1"/>
    <col min="9" max="9" width="12.8515625" style="7" customWidth="1"/>
    <col min="10" max="10" width="12.28125" style="7" customWidth="1"/>
    <col min="11" max="11" width="9.140625" style="7" customWidth="1"/>
  </cols>
  <sheetData>
    <row r="1" spans="1:10" s="7" customFormat="1" ht="51.75" customHeight="1">
      <c r="A1" s="58" t="s">
        <v>194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7" customFormat="1" ht="14.25" customHeight="1">
      <c r="A2" s="59" t="s">
        <v>1</v>
      </c>
      <c r="J2" s="69" t="s">
        <v>2</v>
      </c>
    </row>
    <row r="3" spans="1:10" s="7" customFormat="1" ht="25.5" customHeight="1">
      <c r="A3" s="60" t="s">
        <v>49</v>
      </c>
      <c r="B3" s="60"/>
      <c r="C3" s="60" t="s">
        <v>195</v>
      </c>
      <c r="D3" s="60" t="s">
        <v>110</v>
      </c>
      <c r="E3" s="60"/>
      <c r="F3" s="60"/>
      <c r="G3" s="60"/>
      <c r="H3" s="60"/>
      <c r="I3" s="60" t="s">
        <v>196</v>
      </c>
      <c r="J3" s="70"/>
    </row>
    <row r="4" spans="1:10" s="7" customFormat="1" ht="15" customHeight="1">
      <c r="A4" s="60" t="s">
        <v>197</v>
      </c>
      <c r="B4" s="60" t="s">
        <v>117</v>
      </c>
      <c r="C4" s="60"/>
      <c r="D4" s="60" t="s">
        <v>12</v>
      </c>
      <c r="E4" s="60" t="s">
        <v>112</v>
      </c>
      <c r="F4" s="60"/>
      <c r="G4" s="60"/>
      <c r="H4" s="60" t="s">
        <v>113</v>
      </c>
      <c r="I4" s="60" t="s">
        <v>114</v>
      </c>
      <c r="J4" s="70" t="s">
        <v>115</v>
      </c>
    </row>
    <row r="5" spans="1:10" s="7" customFormat="1" ht="23.25" customHeight="1">
      <c r="A5" s="60"/>
      <c r="B5" s="60"/>
      <c r="C5" s="60"/>
      <c r="D5" s="60"/>
      <c r="E5" s="60" t="s">
        <v>12</v>
      </c>
      <c r="F5" s="60" t="s">
        <v>198</v>
      </c>
      <c r="G5" s="60" t="s">
        <v>199</v>
      </c>
      <c r="H5" s="60"/>
      <c r="I5" s="60"/>
      <c r="J5" s="70"/>
    </row>
    <row r="6" spans="1:10" s="1" customFormat="1" ht="20.25" customHeight="1">
      <c r="A6" s="13" t="s">
        <v>62</v>
      </c>
      <c r="B6" s="13" t="s">
        <v>62</v>
      </c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>
        <v>6</v>
      </c>
      <c r="I6" s="13">
        <v>7</v>
      </c>
      <c r="J6" s="13">
        <v>8</v>
      </c>
    </row>
    <row r="7" spans="1:11" s="57" customFormat="1" ht="20.25" customHeight="1">
      <c r="A7" s="61" t="s">
        <v>102</v>
      </c>
      <c r="B7" s="62" t="s">
        <v>103</v>
      </c>
      <c r="C7" s="63">
        <v>480637.89</v>
      </c>
      <c r="D7" s="63">
        <v>254300</v>
      </c>
      <c r="E7" s="63">
        <f>F7+G7</f>
        <v>0</v>
      </c>
      <c r="F7" s="63">
        <v>0</v>
      </c>
      <c r="G7" s="63">
        <v>0</v>
      </c>
      <c r="H7" s="63">
        <v>254300</v>
      </c>
      <c r="I7" s="63">
        <f>D7-C7</f>
        <v>-226337.89</v>
      </c>
      <c r="J7" s="71">
        <f>D7/C7-1</f>
        <v>-0.4709114589363731</v>
      </c>
      <c r="K7" s="1"/>
    </row>
    <row r="8" spans="1:11" s="57" customFormat="1" ht="27.75" customHeight="1">
      <c r="A8" s="61" t="s">
        <v>104</v>
      </c>
      <c r="B8" s="62" t="s">
        <v>105</v>
      </c>
      <c r="C8" s="63">
        <v>480637.89</v>
      </c>
      <c r="D8" s="63">
        <v>254300</v>
      </c>
      <c r="E8" s="63">
        <f>F8+G8</f>
        <v>0</v>
      </c>
      <c r="F8" s="63">
        <v>0</v>
      </c>
      <c r="G8" s="63">
        <v>0</v>
      </c>
      <c r="H8" s="63">
        <v>254300</v>
      </c>
      <c r="I8" s="63">
        <f>D8-C8</f>
        <v>-226337.89</v>
      </c>
      <c r="J8" s="71">
        <f>D8/C8-1</f>
        <v>-0.4709114589363731</v>
      </c>
      <c r="K8" s="1"/>
    </row>
    <row r="9" spans="1:10" s="1" customFormat="1" ht="27.75" customHeight="1">
      <c r="A9" s="64">
        <v>2296006</v>
      </c>
      <c r="B9" s="65" t="s">
        <v>107</v>
      </c>
      <c r="C9" s="66">
        <v>480637.89</v>
      </c>
      <c r="D9" s="66">
        <v>254300</v>
      </c>
      <c r="E9" s="66">
        <f>F9+G9</f>
        <v>0</v>
      </c>
      <c r="F9" s="66">
        <v>0</v>
      </c>
      <c r="G9" s="66">
        <v>0</v>
      </c>
      <c r="H9" s="66">
        <v>254300</v>
      </c>
      <c r="I9" s="63">
        <f>D9-C9</f>
        <v>-226337.89</v>
      </c>
      <c r="J9" s="71">
        <f>D9/C9-1</f>
        <v>-0.4709114589363731</v>
      </c>
    </row>
    <row r="10" spans="1:10" ht="24" customHeight="1">
      <c r="A10" s="67"/>
      <c r="B10" s="67"/>
      <c r="C10" s="68"/>
      <c r="D10" s="68"/>
      <c r="E10" s="68"/>
      <c r="F10" s="68"/>
      <c r="G10" s="68"/>
      <c r="H10" s="68"/>
      <c r="I10" s="68"/>
      <c r="J10" s="72"/>
    </row>
    <row r="11" spans="1:10" ht="24" customHeight="1">
      <c r="A11" s="67"/>
      <c r="B11" s="67"/>
      <c r="C11" s="68"/>
      <c r="D11" s="68"/>
      <c r="E11" s="68"/>
      <c r="F11" s="68"/>
      <c r="G11" s="68"/>
      <c r="H11" s="68"/>
      <c r="I11" s="68"/>
      <c r="J11" s="72"/>
    </row>
    <row r="12" spans="1:10" ht="24" customHeight="1">
      <c r="A12" s="67"/>
      <c r="B12" s="67"/>
      <c r="C12" s="68"/>
      <c r="D12" s="68"/>
      <c r="E12" s="68"/>
      <c r="F12" s="68"/>
      <c r="G12" s="68"/>
      <c r="H12" s="68"/>
      <c r="I12" s="68"/>
      <c r="J12" s="72"/>
    </row>
    <row r="13" spans="1:10" ht="24" customHeight="1">
      <c r="A13" s="67"/>
      <c r="B13" s="67"/>
      <c r="C13" s="68"/>
      <c r="D13" s="68"/>
      <c r="E13" s="68"/>
      <c r="F13" s="68"/>
      <c r="G13" s="68"/>
      <c r="H13" s="68"/>
      <c r="I13" s="68"/>
      <c r="J13" s="72"/>
    </row>
    <row r="14" spans="1:10" ht="24" customHeight="1">
      <c r="A14" s="67"/>
      <c r="B14" s="67"/>
      <c r="C14" s="68"/>
      <c r="D14" s="68"/>
      <c r="E14" s="68"/>
      <c r="F14" s="68"/>
      <c r="G14" s="68"/>
      <c r="H14" s="68"/>
      <c r="I14" s="68"/>
      <c r="J14" s="72"/>
    </row>
    <row r="15" spans="1:13" ht="24" customHeight="1">
      <c r="A15" s="67"/>
      <c r="B15" s="67"/>
      <c r="C15" s="68"/>
      <c r="D15" s="68"/>
      <c r="E15" s="68"/>
      <c r="F15" s="68"/>
      <c r="G15" s="68"/>
      <c r="H15" s="68"/>
      <c r="I15" s="68"/>
      <c r="J15" s="72"/>
      <c r="M15" t="s">
        <v>200</v>
      </c>
    </row>
    <row r="16" spans="1:10" ht="24" customHeight="1">
      <c r="A16" s="67"/>
      <c r="B16" s="67"/>
      <c r="C16" s="68"/>
      <c r="D16" s="68"/>
      <c r="E16" s="68"/>
      <c r="F16" s="68"/>
      <c r="G16" s="68"/>
      <c r="H16" s="68"/>
      <c r="I16" s="68"/>
      <c r="J16" s="72"/>
    </row>
    <row r="17" spans="1:10" ht="24" customHeight="1">
      <c r="A17" s="67"/>
      <c r="B17" s="67"/>
      <c r="C17" s="68"/>
      <c r="D17" s="68"/>
      <c r="E17" s="68"/>
      <c r="F17" s="68"/>
      <c r="G17" s="68"/>
      <c r="H17" s="68"/>
      <c r="I17" s="68"/>
      <c r="J17" s="72"/>
    </row>
    <row r="18" spans="1:10" ht="24" customHeight="1">
      <c r="A18" s="67"/>
      <c r="B18" s="67"/>
      <c r="C18" s="68"/>
      <c r="D18" s="68"/>
      <c r="E18" s="68"/>
      <c r="F18" s="68"/>
      <c r="G18" s="68"/>
      <c r="H18" s="68"/>
      <c r="I18" s="68"/>
      <c r="J18" s="72"/>
    </row>
    <row r="19" spans="1:10" ht="24" customHeight="1">
      <c r="A19" s="67"/>
      <c r="B19" s="67"/>
      <c r="C19" s="68"/>
      <c r="D19" s="68"/>
      <c r="E19" s="68"/>
      <c r="F19" s="68"/>
      <c r="G19" s="68"/>
      <c r="H19" s="68"/>
      <c r="I19" s="68"/>
      <c r="J19" s="72"/>
    </row>
  </sheetData>
  <sheetProtection/>
  <mergeCells count="13">
    <mergeCell ref="A1:J1"/>
    <mergeCell ref="A2:D2"/>
    <mergeCell ref="A3:B3"/>
    <mergeCell ref="D3:H3"/>
    <mergeCell ref="I3:J3"/>
    <mergeCell ref="E4:G4"/>
    <mergeCell ref="A4:A5"/>
    <mergeCell ref="B4:B5"/>
    <mergeCell ref="C3:C5"/>
    <mergeCell ref="D4:D5"/>
    <mergeCell ref="H4:H5"/>
    <mergeCell ref="I4:I5"/>
    <mergeCell ref="J4:J5"/>
  </mergeCells>
  <printOptions horizontalCentered="1"/>
  <pageMargins left="0.3145833333333333" right="0.275" top="0.9840277777777777" bottom="0.7875" header="0.5111111111111111" footer="0.3145833333333333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B31" sqref="B31"/>
    </sheetView>
  </sheetViews>
  <sheetFormatPr defaultColWidth="9.140625" defaultRowHeight="12.75" customHeight="1"/>
  <cols>
    <col min="1" max="1" width="41.00390625" style="1" customWidth="1"/>
    <col min="2" max="2" width="19.57421875" style="1" customWidth="1"/>
    <col min="3" max="3" width="41.00390625" style="1" customWidth="1"/>
    <col min="4" max="4" width="21.8515625" style="1" customWidth="1"/>
    <col min="5" max="5" width="9.140625" style="7" customWidth="1"/>
  </cols>
  <sheetData>
    <row r="1" spans="1:4" s="7" customFormat="1" ht="27.75" customHeight="1">
      <c r="A1" s="42" t="s">
        <v>201</v>
      </c>
      <c r="B1" s="42"/>
      <c r="C1" s="42"/>
      <c r="D1" s="42"/>
    </row>
    <row r="2" spans="1:4" s="41" customFormat="1" ht="18.75" customHeight="1">
      <c r="A2" s="43" t="s">
        <v>1</v>
      </c>
      <c r="B2" s="43"/>
      <c r="C2" s="44"/>
      <c r="D2" s="45" t="s">
        <v>2</v>
      </c>
    </row>
    <row r="3" spans="1:4" s="7" customFormat="1" ht="10.5" customHeight="1">
      <c r="A3" s="46" t="s">
        <v>202</v>
      </c>
      <c r="B3" s="46"/>
      <c r="C3" s="46" t="s">
        <v>203</v>
      </c>
      <c r="D3" s="46"/>
    </row>
    <row r="4" spans="1:4" s="7" customFormat="1" ht="10.5" customHeight="1">
      <c r="A4" s="46" t="s">
        <v>204</v>
      </c>
      <c r="B4" s="46" t="s">
        <v>6</v>
      </c>
      <c r="C4" s="46" t="s">
        <v>204</v>
      </c>
      <c r="D4" s="46" t="s">
        <v>6</v>
      </c>
    </row>
    <row r="5" spans="1:4" s="7" customFormat="1" ht="10.5" customHeight="1">
      <c r="A5" s="47" t="s">
        <v>205</v>
      </c>
      <c r="B5" s="48">
        <f aca="true" t="shared" si="0" ref="B5:B17">B6+B7</f>
        <v>2297117</v>
      </c>
      <c r="C5" s="47" t="s">
        <v>206</v>
      </c>
      <c r="D5" s="48">
        <f aca="true" t="shared" si="1" ref="D5:D16">D6+D7</f>
        <v>2297117</v>
      </c>
    </row>
    <row r="6" spans="1:4" s="7" customFormat="1" ht="10.5" customHeight="1">
      <c r="A6" s="47" t="s">
        <v>207</v>
      </c>
      <c r="B6" s="48">
        <v>2042817</v>
      </c>
      <c r="C6" s="49" t="s">
        <v>208</v>
      </c>
      <c r="D6" s="48">
        <v>2297117</v>
      </c>
    </row>
    <row r="7" spans="1:4" s="7" customFormat="1" ht="10.5" customHeight="1">
      <c r="A7" s="47" t="s">
        <v>209</v>
      </c>
      <c r="B7" s="48">
        <v>254300</v>
      </c>
      <c r="C7" s="49" t="s">
        <v>210</v>
      </c>
      <c r="D7" s="48">
        <v>0</v>
      </c>
    </row>
    <row r="8" spans="1:4" s="7" customFormat="1" ht="10.5" customHeight="1">
      <c r="A8" s="47" t="s">
        <v>211</v>
      </c>
      <c r="B8" s="50">
        <f t="shared" si="0"/>
        <v>0</v>
      </c>
      <c r="C8" s="47" t="s">
        <v>212</v>
      </c>
      <c r="D8" s="50">
        <f t="shared" si="1"/>
        <v>0</v>
      </c>
    </row>
    <row r="9" spans="1:4" s="7" customFormat="1" ht="10.5" customHeight="1">
      <c r="A9" s="47" t="s">
        <v>213</v>
      </c>
      <c r="B9" s="50">
        <f t="shared" si="0"/>
        <v>0</v>
      </c>
      <c r="C9" s="49" t="s">
        <v>208</v>
      </c>
      <c r="D9" s="50">
        <f t="shared" si="1"/>
        <v>0</v>
      </c>
    </row>
    <row r="10" spans="1:4" s="7" customFormat="1" ht="10.5" customHeight="1">
      <c r="A10" s="47" t="s">
        <v>214</v>
      </c>
      <c r="B10" s="50">
        <f t="shared" si="0"/>
        <v>0</v>
      </c>
      <c r="C10" s="49" t="s">
        <v>210</v>
      </c>
      <c r="D10" s="50">
        <f t="shared" si="1"/>
        <v>0</v>
      </c>
    </row>
    <row r="11" spans="1:4" s="7" customFormat="1" ht="10.5" customHeight="1">
      <c r="A11" s="47" t="s">
        <v>215</v>
      </c>
      <c r="B11" s="50">
        <f t="shared" si="0"/>
        <v>0</v>
      </c>
      <c r="C11" s="47" t="s">
        <v>216</v>
      </c>
      <c r="D11" s="50">
        <f t="shared" si="1"/>
        <v>0</v>
      </c>
    </row>
    <row r="12" spans="1:4" s="7" customFormat="1" ht="10.5" customHeight="1">
      <c r="A12" s="47" t="s">
        <v>217</v>
      </c>
      <c r="B12" s="50">
        <f t="shared" si="0"/>
        <v>0</v>
      </c>
      <c r="C12" s="47" t="s">
        <v>218</v>
      </c>
      <c r="D12" s="50">
        <f t="shared" si="1"/>
        <v>0</v>
      </c>
    </row>
    <row r="13" spans="1:4" s="7" customFormat="1" ht="10.5" customHeight="1">
      <c r="A13" s="47" t="s">
        <v>219</v>
      </c>
      <c r="B13" s="50">
        <f t="shared" si="0"/>
        <v>0</v>
      </c>
      <c r="C13" s="47" t="s">
        <v>220</v>
      </c>
      <c r="D13" s="50">
        <f t="shared" si="1"/>
        <v>0</v>
      </c>
    </row>
    <row r="14" spans="1:4" s="7" customFormat="1" ht="10.5" customHeight="1">
      <c r="A14" s="47" t="s">
        <v>221</v>
      </c>
      <c r="B14" s="50">
        <f t="shared" si="0"/>
        <v>0</v>
      </c>
      <c r="C14" s="47" t="s">
        <v>222</v>
      </c>
      <c r="D14" s="50">
        <f t="shared" si="1"/>
        <v>0</v>
      </c>
    </row>
    <row r="15" spans="1:4" s="7" customFormat="1" ht="10.5" customHeight="1">
      <c r="A15" s="47" t="s">
        <v>223</v>
      </c>
      <c r="B15" s="50">
        <f t="shared" si="0"/>
        <v>0</v>
      </c>
      <c r="C15" s="47" t="s">
        <v>224</v>
      </c>
      <c r="D15" s="50">
        <f t="shared" si="1"/>
        <v>0</v>
      </c>
    </row>
    <row r="16" spans="1:4" s="7" customFormat="1" ht="10.5" customHeight="1">
      <c r="A16" s="47" t="s">
        <v>225</v>
      </c>
      <c r="B16" s="50">
        <f t="shared" si="0"/>
        <v>0</v>
      </c>
      <c r="C16" s="47" t="s">
        <v>226</v>
      </c>
      <c r="D16" s="50">
        <f t="shared" si="1"/>
        <v>0</v>
      </c>
    </row>
    <row r="17" spans="1:4" s="7" customFormat="1" ht="10.5" customHeight="1">
      <c r="A17" s="47" t="s">
        <v>227</v>
      </c>
      <c r="B17" s="50">
        <f t="shared" si="0"/>
        <v>0</v>
      </c>
      <c r="C17" s="47"/>
      <c r="D17" s="47"/>
    </row>
    <row r="18" spans="1:4" s="7" customFormat="1" ht="10.5" customHeight="1">
      <c r="A18" s="49"/>
      <c r="B18" s="50"/>
      <c r="C18" s="47"/>
      <c r="D18" s="47"/>
    </row>
    <row r="19" spans="1:4" s="7" customFormat="1" ht="10.5" customHeight="1">
      <c r="A19" s="51" t="s">
        <v>228</v>
      </c>
      <c r="B19" s="52">
        <f>B5+B8+B11+B12+B13+B14+B15+B16+B17</f>
        <v>2297117</v>
      </c>
      <c r="C19" s="51" t="s">
        <v>229</v>
      </c>
      <c r="D19" s="52">
        <f>D5+D8+D11+D12+D13+D14+D15+D16</f>
        <v>2297117</v>
      </c>
    </row>
    <row r="20" spans="1:4" s="7" customFormat="1" ht="10.5" customHeight="1">
      <c r="A20" s="53"/>
      <c r="B20" s="54"/>
      <c r="C20" s="53"/>
      <c r="D20" s="54"/>
    </row>
    <row r="21" spans="1:4" s="7" customFormat="1" ht="10.5" customHeight="1">
      <c r="A21" s="47" t="s">
        <v>230</v>
      </c>
      <c r="B21" s="50">
        <f aca="true" t="shared" si="2" ref="B21:B36">B22+B23</f>
        <v>0</v>
      </c>
      <c r="C21" s="47" t="s">
        <v>231</v>
      </c>
      <c r="D21" s="50">
        <f aca="true" t="shared" si="3" ref="D21:D35">D22+D23</f>
        <v>0</v>
      </c>
    </row>
    <row r="22" spans="1:4" s="7" customFormat="1" ht="10.5" customHeight="1">
      <c r="A22" s="47" t="s">
        <v>232</v>
      </c>
      <c r="B22" s="50">
        <f t="shared" si="2"/>
        <v>0</v>
      </c>
      <c r="C22" s="47" t="s">
        <v>232</v>
      </c>
      <c r="D22" s="50">
        <f t="shared" si="3"/>
        <v>0</v>
      </c>
    </row>
    <row r="23" spans="1:4" s="7" customFormat="1" ht="10.5" customHeight="1">
      <c r="A23" s="47" t="s">
        <v>233</v>
      </c>
      <c r="B23" s="50">
        <f t="shared" si="2"/>
        <v>0</v>
      </c>
      <c r="C23" s="47" t="s">
        <v>233</v>
      </c>
      <c r="D23" s="50">
        <f t="shared" si="3"/>
        <v>0</v>
      </c>
    </row>
    <row r="24" spans="1:4" s="7" customFormat="1" ht="10.5" customHeight="1">
      <c r="A24" s="47" t="s">
        <v>234</v>
      </c>
      <c r="B24" s="50">
        <f t="shared" si="2"/>
        <v>0</v>
      </c>
      <c r="C24" s="47" t="s">
        <v>234</v>
      </c>
      <c r="D24" s="50">
        <f t="shared" si="3"/>
        <v>0</v>
      </c>
    </row>
    <row r="25" spans="1:4" s="7" customFormat="1" ht="10.5" customHeight="1">
      <c r="A25" s="47" t="s">
        <v>235</v>
      </c>
      <c r="B25" s="50">
        <f t="shared" si="2"/>
        <v>0</v>
      </c>
      <c r="C25" s="47" t="s">
        <v>236</v>
      </c>
      <c r="D25" s="50">
        <f t="shared" si="3"/>
        <v>0</v>
      </c>
    </row>
    <row r="26" spans="1:4" s="7" customFormat="1" ht="10.5" customHeight="1">
      <c r="A26" s="47" t="s">
        <v>237</v>
      </c>
      <c r="B26" s="50">
        <f t="shared" si="2"/>
        <v>0</v>
      </c>
      <c r="C26" s="47" t="s">
        <v>233</v>
      </c>
      <c r="D26" s="50">
        <f t="shared" si="3"/>
        <v>0</v>
      </c>
    </row>
    <row r="27" spans="1:4" s="7" customFormat="1" ht="10.5" customHeight="1">
      <c r="A27" s="47" t="s">
        <v>238</v>
      </c>
      <c r="B27" s="50">
        <f t="shared" si="2"/>
        <v>0</v>
      </c>
      <c r="C27" s="47" t="s">
        <v>234</v>
      </c>
      <c r="D27" s="50">
        <f t="shared" si="3"/>
        <v>0</v>
      </c>
    </row>
    <row r="28" spans="1:4" s="7" customFormat="1" ht="10.5" customHeight="1">
      <c r="A28" s="47" t="s">
        <v>239</v>
      </c>
      <c r="B28" s="50">
        <f t="shared" si="2"/>
        <v>0</v>
      </c>
      <c r="C28" s="47" t="s">
        <v>240</v>
      </c>
      <c r="D28" s="50">
        <f t="shared" si="3"/>
        <v>0</v>
      </c>
    </row>
    <row r="29" spans="1:4" s="7" customFormat="1" ht="10.5" customHeight="1">
      <c r="A29" s="47" t="s">
        <v>241</v>
      </c>
      <c r="B29" s="50">
        <f t="shared" si="2"/>
        <v>0</v>
      </c>
      <c r="C29" s="47" t="s">
        <v>237</v>
      </c>
      <c r="D29" s="50">
        <f t="shared" si="3"/>
        <v>0</v>
      </c>
    </row>
    <row r="30" spans="1:4" s="7" customFormat="1" ht="10.5" customHeight="1">
      <c r="A30" s="47" t="s">
        <v>233</v>
      </c>
      <c r="B30" s="50">
        <f t="shared" si="2"/>
        <v>0</v>
      </c>
      <c r="C30" s="47" t="s">
        <v>238</v>
      </c>
      <c r="D30" s="50">
        <f t="shared" si="3"/>
        <v>0</v>
      </c>
    </row>
    <row r="31" spans="1:4" s="7" customFormat="1" ht="10.5" customHeight="1">
      <c r="A31" s="47" t="s">
        <v>234</v>
      </c>
      <c r="B31" s="50">
        <f t="shared" si="2"/>
        <v>0</v>
      </c>
      <c r="C31" s="47" t="s">
        <v>242</v>
      </c>
      <c r="D31" s="50">
        <f t="shared" si="3"/>
        <v>0</v>
      </c>
    </row>
    <row r="32" spans="1:4" s="7" customFormat="1" ht="10.5" customHeight="1">
      <c r="A32" s="47" t="s">
        <v>243</v>
      </c>
      <c r="B32" s="50">
        <f t="shared" si="2"/>
        <v>0</v>
      </c>
      <c r="C32" s="47" t="s">
        <v>237</v>
      </c>
      <c r="D32" s="50">
        <f t="shared" si="3"/>
        <v>0</v>
      </c>
    </row>
    <row r="33" spans="1:4" s="7" customFormat="1" ht="10.5" customHeight="1">
      <c r="A33" s="47" t="s">
        <v>237</v>
      </c>
      <c r="B33" s="50">
        <f t="shared" si="2"/>
        <v>0</v>
      </c>
      <c r="C33" s="47" t="s">
        <v>238</v>
      </c>
      <c r="D33" s="50">
        <f t="shared" si="3"/>
        <v>0</v>
      </c>
    </row>
    <row r="34" spans="1:4" s="7" customFormat="1" ht="10.5" customHeight="1">
      <c r="A34" s="47" t="s">
        <v>238</v>
      </c>
      <c r="B34" s="50">
        <f t="shared" si="2"/>
        <v>0</v>
      </c>
      <c r="C34" s="47" t="s">
        <v>244</v>
      </c>
      <c r="D34" s="50">
        <f t="shared" si="3"/>
        <v>0</v>
      </c>
    </row>
    <row r="35" spans="1:4" s="7" customFormat="1" ht="10.5" customHeight="1">
      <c r="A35" s="47" t="s">
        <v>245</v>
      </c>
      <c r="B35" s="50">
        <f t="shared" si="2"/>
        <v>0</v>
      </c>
      <c r="C35" s="47" t="s">
        <v>246</v>
      </c>
      <c r="D35" s="50">
        <f t="shared" si="3"/>
        <v>0</v>
      </c>
    </row>
    <row r="36" spans="1:4" s="7" customFormat="1" ht="10.5" customHeight="1">
      <c r="A36" s="47" t="s">
        <v>247</v>
      </c>
      <c r="B36" s="50">
        <f t="shared" si="2"/>
        <v>0</v>
      </c>
      <c r="C36" s="49"/>
      <c r="D36" s="55"/>
    </row>
    <row r="37" spans="1:4" s="7" customFormat="1" ht="10.5" customHeight="1">
      <c r="A37" s="47"/>
      <c r="B37" s="50"/>
      <c r="C37" s="47"/>
      <c r="D37" s="55"/>
    </row>
    <row r="38" spans="1:4" s="7" customFormat="1" ht="10.5" customHeight="1">
      <c r="A38" s="51" t="s">
        <v>248</v>
      </c>
      <c r="B38" s="52">
        <f>B19+B21+B28</f>
        <v>2297117</v>
      </c>
      <c r="C38" s="51" t="s">
        <v>249</v>
      </c>
      <c r="D38" s="56">
        <f>D19+D21</f>
        <v>2297117</v>
      </c>
    </row>
  </sheetData>
  <sheetProtection/>
  <mergeCells count="4">
    <mergeCell ref="A1:D1"/>
    <mergeCell ref="A2:B2"/>
    <mergeCell ref="A3:B3"/>
    <mergeCell ref="C3:D3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9"/>
  <sheetViews>
    <sheetView workbookViewId="0" topLeftCell="A1">
      <selection activeCell="A1" sqref="A1:R1"/>
    </sheetView>
  </sheetViews>
  <sheetFormatPr defaultColWidth="9.140625" defaultRowHeight="12.75" customHeight="1"/>
  <cols>
    <col min="1" max="1" width="8.28125" style="1" customWidth="1"/>
    <col min="2" max="2" width="16.140625" style="1" customWidth="1"/>
    <col min="3" max="3" width="10.7109375" style="1" customWidth="1"/>
    <col min="4" max="4" width="9.00390625" style="1" customWidth="1"/>
    <col min="5" max="5" width="12.140625" style="1" customWidth="1"/>
    <col min="6" max="6" width="8.7109375" style="1" customWidth="1"/>
    <col min="7" max="7" width="4.57421875" style="1" customWidth="1"/>
    <col min="8" max="8" width="8.00390625" style="1" customWidth="1"/>
    <col min="9" max="9" width="10.140625" style="1" customWidth="1"/>
    <col min="10" max="13" width="5.57421875" style="1" customWidth="1"/>
    <col min="14" max="14" width="10.421875" style="1" customWidth="1"/>
    <col min="15" max="15" width="10.140625" style="1" customWidth="1"/>
    <col min="16" max="16" width="9.28125" style="1" customWidth="1"/>
    <col min="17" max="18" width="5.57421875" style="1" customWidth="1"/>
    <col min="19" max="19" width="9.140625" style="7" customWidth="1"/>
  </cols>
  <sheetData>
    <row r="1" spans="1:18" s="7" customFormat="1" ht="31.5" customHeight="1">
      <c r="A1" s="32" t="s">
        <v>250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9" s="27" customFormat="1" ht="21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1"/>
    </row>
    <row r="3" spans="1:18" s="1" customFormat="1" ht="27" customHeight="1">
      <c r="A3" s="35" t="s">
        <v>49</v>
      </c>
      <c r="B3" s="35"/>
      <c r="C3" s="35" t="s">
        <v>63</v>
      </c>
      <c r="D3" s="35" t="s">
        <v>251</v>
      </c>
      <c r="E3" s="35"/>
      <c r="F3" s="35"/>
      <c r="G3" s="35" t="s">
        <v>252</v>
      </c>
      <c r="H3" s="35"/>
      <c r="I3" s="35" t="s">
        <v>253</v>
      </c>
      <c r="J3" s="35" t="s">
        <v>254</v>
      </c>
      <c r="K3" s="35" t="s">
        <v>255</v>
      </c>
      <c r="L3" s="35" t="s">
        <v>256</v>
      </c>
      <c r="M3" s="35" t="s">
        <v>257</v>
      </c>
      <c r="N3" s="35" t="s">
        <v>258</v>
      </c>
      <c r="O3" s="35"/>
      <c r="P3" s="35"/>
      <c r="Q3" s="35" t="s">
        <v>259</v>
      </c>
      <c r="R3" s="35" t="s">
        <v>260</v>
      </c>
    </row>
    <row r="4" spans="1:18" s="1" customFormat="1" ht="48.75" customHeight="1">
      <c r="A4" s="35" t="s">
        <v>116</v>
      </c>
      <c r="B4" s="35" t="s">
        <v>117</v>
      </c>
      <c r="C4" s="35"/>
      <c r="D4" s="35" t="s">
        <v>12</v>
      </c>
      <c r="E4" s="35" t="s">
        <v>261</v>
      </c>
      <c r="F4" s="35" t="s">
        <v>262</v>
      </c>
      <c r="G4" s="35" t="s">
        <v>263</v>
      </c>
      <c r="H4" s="35" t="s">
        <v>264</v>
      </c>
      <c r="I4" s="35"/>
      <c r="J4" s="35"/>
      <c r="K4" s="35"/>
      <c r="L4" s="35"/>
      <c r="M4" s="35"/>
      <c r="N4" s="35" t="s">
        <v>265</v>
      </c>
      <c r="O4" s="35" t="s">
        <v>266</v>
      </c>
      <c r="P4" s="35" t="s">
        <v>267</v>
      </c>
      <c r="Q4" s="35"/>
      <c r="R4" s="35"/>
    </row>
    <row r="5" spans="1:19" s="28" customFormat="1" ht="19.5" customHeight="1">
      <c r="A5" s="36" t="s">
        <v>62</v>
      </c>
      <c r="B5" s="36" t="s">
        <v>62</v>
      </c>
      <c r="C5" s="36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/>
      <c r="J5" s="36">
        <v>7</v>
      </c>
      <c r="K5" s="36">
        <v>8</v>
      </c>
      <c r="L5" s="36">
        <v>9</v>
      </c>
      <c r="M5" s="36">
        <v>10</v>
      </c>
      <c r="N5" s="36">
        <v>11</v>
      </c>
      <c r="O5" s="36">
        <v>12</v>
      </c>
      <c r="P5" s="36">
        <v>13</v>
      </c>
      <c r="Q5" s="36">
        <v>14</v>
      </c>
      <c r="R5" s="36">
        <v>15</v>
      </c>
      <c r="S5" s="1"/>
    </row>
    <row r="6" spans="1:18" s="1" customFormat="1" ht="13.5" customHeight="1">
      <c r="A6" s="19"/>
      <c r="B6" s="19" t="s">
        <v>63</v>
      </c>
      <c r="C6" s="19">
        <f>C7+C18+C23+C27</f>
        <v>2297116.9</v>
      </c>
      <c r="D6" s="19">
        <f aca="true" t="shared" si="0" ref="C6:R6">D7+D18+D23+D27</f>
        <v>2297116.9</v>
      </c>
      <c r="E6" s="19">
        <f t="shared" si="0"/>
        <v>2297116.9</v>
      </c>
      <c r="F6" s="19">
        <f t="shared" si="0"/>
        <v>0</v>
      </c>
      <c r="G6" s="19">
        <f t="shared" si="0"/>
        <v>0</v>
      </c>
      <c r="H6" s="19">
        <f t="shared" si="0"/>
        <v>0</v>
      </c>
      <c r="I6" s="19">
        <v>2297116.9</v>
      </c>
      <c r="J6" s="19">
        <f t="shared" si="0"/>
        <v>0</v>
      </c>
      <c r="K6" s="19">
        <f t="shared" si="0"/>
        <v>0</v>
      </c>
      <c r="L6" s="19">
        <f t="shared" si="0"/>
        <v>0</v>
      </c>
      <c r="M6" s="19">
        <f t="shared" si="0"/>
        <v>0</v>
      </c>
      <c r="N6" s="19">
        <f>N7+N27</f>
        <v>0</v>
      </c>
      <c r="O6" s="19">
        <f t="shared" si="0"/>
        <v>0</v>
      </c>
      <c r="P6" s="19">
        <f t="shared" si="0"/>
        <v>0</v>
      </c>
      <c r="Q6" s="19">
        <f t="shared" si="0"/>
        <v>0</v>
      </c>
      <c r="R6" s="19">
        <f t="shared" si="0"/>
        <v>0</v>
      </c>
    </row>
    <row r="7" spans="1:19" s="29" customFormat="1" ht="13.5" customHeight="1">
      <c r="A7" s="18">
        <v>208</v>
      </c>
      <c r="B7" s="37" t="s">
        <v>64</v>
      </c>
      <c r="C7" s="19">
        <f>C8+C11+C15</f>
        <v>1947900.88</v>
      </c>
      <c r="D7" s="19">
        <f>D8+D11+D15</f>
        <v>1947900.88</v>
      </c>
      <c r="E7" s="19">
        <f>E8+E11+E15</f>
        <v>1947900.88</v>
      </c>
      <c r="F7" s="19">
        <v>0</v>
      </c>
      <c r="G7" s="19">
        <v>0</v>
      </c>
      <c r="H7" s="19">
        <v>0</v>
      </c>
      <c r="I7" s="19">
        <v>1947900.88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40"/>
    </row>
    <row r="8" spans="1:19" s="29" customFormat="1" ht="13.5" customHeight="1">
      <c r="A8" s="18">
        <v>20805</v>
      </c>
      <c r="B8" s="37" t="s">
        <v>65</v>
      </c>
      <c r="C8" s="19">
        <f>C9+C10</f>
        <v>61475</v>
      </c>
      <c r="D8" s="19">
        <f>D9+D10</f>
        <v>61475</v>
      </c>
      <c r="E8" s="19">
        <f>E9+E10</f>
        <v>61475</v>
      </c>
      <c r="F8" s="19">
        <v>0</v>
      </c>
      <c r="G8" s="19">
        <v>0</v>
      </c>
      <c r="H8" s="19">
        <v>0</v>
      </c>
      <c r="I8" s="19">
        <v>61475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40"/>
    </row>
    <row r="9" spans="1:19" s="30" customFormat="1" ht="13.5" customHeight="1">
      <c r="A9" s="38" t="s">
        <v>66</v>
      </c>
      <c r="B9" s="39" t="s">
        <v>67</v>
      </c>
      <c r="C9" s="22">
        <v>400</v>
      </c>
      <c r="D9" s="22">
        <v>400</v>
      </c>
      <c r="E9" s="22">
        <v>400</v>
      </c>
      <c r="F9" s="19">
        <v>0</v>
      </c>
      <c r="G9" s="19">
        <v>0</v>
      </c>
      <c r="H9" s="19">
        <v>0</v>
      </c>
      <c r="I9" s="22">
        <v>400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27"/>
    </row>
    <row r="10" spans="1:19" s="30" customFormat="1" ht="13.5" customHeight="1">
      <c r="A10" s="38" t="s">
        <v>68</v>
      </c>
      <c r="B10" s="39" t="s">
        <v>69</v>
      </c>
      <c r="C10" s="22">
        <v>61075</v>
      </c>
      <c r="D10" s="22">
        <v>61075</v>
      </c>
      <c r="E10" s="22">
        <v>61075</v>
      </c>
      <c r="F10" s="19">
        <v>0</v>
      </c>
      <c r="G10" s="19">
        <v>0</v>
      </c>
      <c r="H10" s="19">
        <v>0</v>
      </c>
      <c r="I10" s="22">
        <v>61075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27"/>
    </row>
    <row r="11" spans="1:19" s="31" customFormat="1" ht="13.5" customHeight="1">
      <c r="A11" s="18" t="s">
        <v>70</v>
      </c>
      <c r="B11" s="37" t="s">
        <v>71</v>
      </c>
      <c r="C11" s="19">
        <f>C12+C13+C14</f>
        <v>1884899</v>
      </c>
      <c r="D11" s="19">
        <f>D12+D13+D14</f>
        <v>1884899</v>
      </c>
      <c r="E11" s="19">
        <f>E12+E13+E14</f>
        <v>1884899</v>
      </c>
      <c r="F11" s="19">
        <v>0</v>
      </c>
      <c r="G11" s="19">
        <v>0</v>
      </c>
      <c r="H11" s="19">
        <v>0</v>
      </c>
      <c r="I11" s="19">
        <v>1884899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40"/>
    </row>
    <row r="12" spans="1:19" s="30" customFormat="1" ht="13.5" customHeight="1">
      <c r="A12" s="38" t="s">
        <v>72</v>
      </c>
      <c r="B12" s="39" t="s">
        <v>73</v>
      </c>
      <c r="C12" s="22">
        <v>458899</v>
      </c>
      <c r="D12" s="22">
        <v>458899</v>
      </c>
      <c r="E12" s="22">
        <v>458899</v>
      </c>
      <c r="F12" s="19">
        <v>0</v>
      </c>
      <c r="G12" s="19">
        <v>0</v>
      </c>
      <c r="H12" s="19">
        <v>0</v>
      </c>
      <c r="I12" s="22">
        <v>458899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27"/>
    </row>
    <row r="13" spans="1:19" s="30" customFormat="1" ht="13.5" customHeight="1">
      <c r="A13" s="38" t="s">
        <v>74</v>
      </c>
      <c r="B13" s="39" t="s">
        <v>75</v>
      </c>
      <c r="C13" s="22">
        <v>40000</v>
      </c>
      <c r="D13" s="22">
        <v>40000</v>
      </c>
      <c r="E13" s="22">
        <v>40000</v>
      </c>
      <c r="F13" s="19">
        <v>0</v>
      </c>
      <c r="G13" s="19">
        <v>0</v>
      </c>
      <c r="H13" s="19">
        <v>0</v>
      </c>
      <c r="I13" s="22">
        <v>40000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27"/>
    </row>
    <row r="14" spans="1:19" s="30" customFormat="1" ht="13.5" customHeight="1">
      <c r="A14" s="38" t="s">
        <v>76</v>
      </c>
      <c r="B14" s="39" t="s">
        <v>77</v>
      </c>
      <c r="C14" s="22">
        <f>D14+N14</f>
        <v>1386000</v>
      </c>
      <c r="D14" s="22">
        <v>1386000</v>
      </c>
      <c r="E14" s="22">
        <v>1386000</v>
      </c>
      <c r="F14" s="19">
        <v>0</v>
      </c>
      <c r="G14" s="19">
        <v>0</v>
      </c>
      <c r="H14" s="19">
        <v>0</v>
      </c>
      <c r="I14" s="22">
        <v>1386000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27"/>
    </row>
    <row r="15" spans="1:19" s="31" customFormat="1" ht="13.5" customHeight="1">
      <c r="A15" s="18" t="s">
        <v>78</v>
      </c>
      <c r="B15" s="37" t="s">
        <v>79</v>
      </c>
      <c r="C15" s="19">
        <f>C16+C17</f>
        <v>1526.88</v>
      </c>
      <c r="D15" s="19">
        <f>D16+D17</f>
        <v>1526.88</v>
      </c>
      <c r="E15" s="19">
        <f>E16+E17</f>
        <v>1526.88</v>
      </c>
      <c r="F15" s="19">
        <v>0</v>
      </c>
      <c r="G15" s="19">
        <v>0</v>
      </c>
      <c r="H15" s="19">
        <v>0</v>
      </c>
      <c r="I15" s="19">
        <v>1526.88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40"/>
    </row>
    <row r="16" spans="1:19" s="30" customFormat="1" ht="13.5" customHeight="1">
      <c r="A16" s="38" t="s">
        <v>80</v>
      </c>
      <c r="B16" s="39" t="s">
        <v>81</v>
      </c>
      <c r="C16" s="22">
        <v>610.75</v>
      </c>
      <c r="D16" s="22">
        <v>610.75</v>
      </c>
      <c r="E16" s="22">
        <v>610.75</v>
      </c>
      <c r="F16" s="19">
        <v>0</v>
      </c>
      <c r="G16" s="19">
        <v>0</v>
      </c>
      <c r="H16" s="19">
        <v>0</v>
      </c>
      <c r="I16" s="22">
        <v>610.75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27"/>
    </row>
    <row r="17" spans="1:19" s="30" customFormat="1" ht="13.5" customHeight="1">
      <c r="A17" s="38" t="s">
        <v>82</v>
      </c>
      <c r="B17" s="39" t="s">
        <v>83</v>
      </c>
      <c r="C17" s="22">
        <v>916.13</v>
      </c>
      <c r="D17" s="22">
        <v>916.13</v>
      </c>
      <c r="E17" s="22">
        <v>916.13</v>
      </c>
      <c r="F17" s="19">
        <v>0</v>
      </c>
      <c r="G17" s="19">
        <v>0</v>
      </c>
      <c r="H17" s="19">
        <v>0</v>
      </c>
      <c r="I17" s="22">
        <v>916.13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27"/>
    </row>
    <row r="18" spans="1:19" s="31" customFormat="1" ht="13.5" customHeight="1">
      <c r="A18" s="18" t="s">
        <v>84</v>
      </c>
      <c r="B18" s="37" t="s">
        <v>85</v>
      </c>
      <c r="C18" s="19">
        <f>C19</f>
        <v>35123.020000000004</v>
      </c>
      <c r="D18" s="19">
        <f>D19</f>
        <v>35123.020000000004</v>
      </c>
      <c r="E18" s="19">
        <f>E19</f>
        <v>35123.020000000004</v>
      </c>
      <c r="F18" s="19">
        <v>0</v>
      </c>
      <c r="G18" s="19">
        <v>0</v>
      </c>
      <c r="H18" s="19">
        <v>0</v>
      </c>
      <c r="I18" s="19">
        <v>35123.020000000004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40"/>
    </row>
    <row r="19" spans="1:19" s="31" customFormat="1" ht="13.5" customHeight="1">
      <c r="A19" s="18" t="s">
        <v>86</v>
      </c>
      <c r="B19" s="37" t="s">
        <v>87</v>
      </c>
      <c r="C19" s="19">
        <f>C20+C21+C22</f>
        <v>35123.020000000004</v>
      </c>
      <c r="D19" s="19">
        <f>D20+D21+D22</f>
        <v>35123.020000000004</v>
      </c>
      <c r="E19" s="19">
        <f>E20+E21+E22</f>
        <v>35123.020000000004</v>
      </c>
      <c r="F19" s="19">
        <v>0</v>
      </c>
      <c r="G19" s="19">
        <v>0</v>
      </c>
      <c r="H19" s="19">
        <v>0</v>
      </c>
      <c r="I19" s="19">
        <v>35123.020000000004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40"/>
    </row>
    <row r="20" spans="1:19" s="30" customFormat="1" ht="13.5" customHeight="1">
      <c r="A20" s="38" t="s">
        <v>88</v>
      </c>
      <c r="B20" s="39" t="s">
        <v>89</v>
      </c>
      <c r="C20" s="22">
        <v>24430</v>
      </c>
      <c r="D20" s="22">
        <v>24430</v>
      </c>
      <c r="E20" s="22">
        <v>24430</v>
      </c>
      <c r="F20" s="19">
        <v>0</v>
      </c>
      <c r="G20" s="19">
        <v>0</v>
      </c>
      <c r="H20" s="19">
        <v>0</v>
      </c>
      <c r="I20" s="22">
        <v>24430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27"/>
    </row>
    <row r="21" spans="1:19" s="30" customFormat="1" ht="13.5" customHeight="1">
      <c r="A21" s="38" t="s">
        <v>90</v>
      </c>
      <c r="B21" s="39" t="s">
        <v>91</v>
      </c>
      <c r="C21" s="22">
        <v>8243.02</v>
      </c>
      <c r="D21" s="22">
        <v>8243.02</v>
      </c>
      <c r="E21" s="22">
        <v>8243.02</v>
      </c>
      <c r="F21" s="19">
        <v>0</v>
      </c>
      <c r="G21" s="19">
        <v>0</v>
      </c>
      <c r="H21" s="19">
        <v>0</v>
      </c>
      <c r="I21" s="22">
        <v>8243.02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27"/>
    </row>
    <row r="22" spans="1:19" s="30" customFormat="1" ht="13.5" customHeight="1">
      <c r="A22" s="38" t="s">
        <v>92</v>
      </c>
      <c r="B22" s="39" t="s">
        <v>93</v>
      </c>
      <c r="C22" s="22">
        <v>2450</v>
      </c>
      <c r="D22" s="22">
        <v>2450</v>
      </c>
      <c r="E22" s="22">
        <v>2450</v>
      </c>
      <c r="F22" s="19">
        <v>0</v>
      </c>
      <c r="G22" s="19">
        <v>0</v>
      </c>
      <c r="H22" s="19">
        <v>0</v>
      </c>
      <c r="I22" s="22">
        <v>2450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27"/>
    </row>
    <row r="23" spans="1:19" s="31" customFormat="1" ht="13.5" customHeight="1">
      <c r="A23" s="18" t="s">
        <v>94</v>
      </c>
      <c r="B23" s="37" t="s">
        <v>95</v>
      </c>
      <c r="C23" s="19">
        <f>C24</f>
        <v>59793</v>
      </c>
      <c r="D23" s="19">
        <f>D24</f>
        <v>59793</v>
      </c>
      <c r="E23" s="19">
        <f>E24</f>
        <v>59793</v>
      </c>
      <c r="F23" s="19">
        <v>0</v>
      </c>
      <c r="G23" s="19">
        <v>0</v>
      </c>
      <c r="H23" s="19">
        <v>0</v>
      </c>
      <c r="I23" s="19">
        <v>59793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40"/>
    </row>
    <row r="24" spans="1:19" s="31" customFormat="1" ht="13.5" customHeight="1">
      <c r="A24" s="18" t="s">
        <v>96</v>
      </c>
      <c r="B24" s="37" t="s">
        <v>97</v>
      </c>
      <c r="C24" s="19">
        <f>C25+C26</f>
        <v>59793</v>
      </c>
      <c r="D24" s="19">
        <f>D25+D26</f>
        <v>59793</v>
      </c>
      <c r="E24" s="19">
        <f>E25+E26</f>
        <v>59793</v>
      </c>
      <c r="F24" s="19">
        <v>0</v>
      </c>
      <c r="G24" s="19">
        <v>0</v>
      </c>
      <c r="H24" s="19">
        <v>0</v>
      </c>
      <c r="I24" s="19">
        <v>59793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40"/>
    </row>
    <row r="25" spans="1:19" s="30" customFormat="1" ht="13.5" customHeight="1">
      <c r="A25" s="38" t="s">
        <v>98</v>
      </c>
      <c r="B25" s="39" t="s">
        <v>99</v>
      </c>
      <c r="C25" s="22">
        <v>39561</v>
      </c>
      <c r="D25" s="22">
        <v>39561</v>
      </c>
      <c r="E25" s="22">
        <v>39561</v>
      </c>
      <c r="F25" s="19">
        <v>0</v>
      </c>
      <c r="G25" s="19">
        <v>0</v>
      </c>
      <c r="H25" s="19">
        <v>0</v>
      </c>
      <c r="I25" s="22">
        <v>39561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27"/>
    </row>
    <row r="26" spans="1:19" s="30" customFormat="1" ht="13.5" customHeight="1">
      <c r="A26" s="38" t="s">
        <v>100</v>
      </c>
      <c r="B26" s="39" t="s">
        <v>101</v>
      </c>
      <c r="C26" s="22">
        <v>20232</v>
      </c>
      <c r="D26" s="22">
        <v>20232</v>
      </c>
      <c r="E26" s="22">
        <v>20232</v>
      </c>
      <c r="F26" s="19">
        <v>0</v>
      </c>
      <c r="G26" s="19">
        <v>0</v>
      </c>
      <c r="H26" s="19">
        <v>0</v>
      </c>
      <c r="I26" s="22">
        <v>20232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27"/>
    </row>
    <row r="27" spans="1:19" s="31" customFormat="1" ht="13.5" customHeight="1">
      <c r="A27" s="18" t="s">
        <v>102</v>
      </c>
      <c r="B27" s="37" t="s">
        <v>103</v>
      </c>
      <c r="C27" s="19">
        <v>254300</v>
      </c>
      <c r="D27" s="19">
        <v>254300</v>
      </c>
      <c r="E27" s="19">
        <v>254300</v>
      </c>
      <c r="F27" s="19">
        <v>0</v>
      </c>
      <c r="G27" s="19">
        <v>0</v>
      </c>
      <c r="H27" s="19">
        <v>0</v>
      </c>
      <c r="I27" s="19">
        <v>254300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40"/>
    </row>
    <row r="28" spans="1:19" s="31" customFormat="1" ht="13.5" customHeight="1">
      <c r="A28" s="18" t="s">
        <v>104</v>
      </c>
      <c r="B28" s="37" t="s">
        <v>105</v>
      </c>
      <c r="C28" s="19">
        <v>254300</v>
      </c>
      <c r="D28" s="19">
        <v>254300</v>
      </c>
      <c r="E28" s="19">
        <v>254300</v>
      </c>
      <c r="F28" s="19">
        <v>0</v>
      </c>
      <c r="G28" s="19">
        <v>0</v>
      </c>
      <c r="H28" s="19">
        <v>0</v>
      </c>
      <c r="I28" s="19">
        <v>254300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40"/>
    </row>
    <row r="29" spans="1:19" s="30" customFormat="1" ht="13.5" customHeight="1">
      <c r="A29" s="38" t="s">
        <v>106</v>
      </c>
      <c r="B29" s="39" t="s">
        <v>107</v>
      </c>
      <c r="C29" s="22">
        <v>254300</v>
      </c>
      <c r="D29" s="22">
        <v>254300</v>
      </c>
      <c r="E29" s="22">
        <v>254300</v>
      </c>
      <c r="F29" s="19">
        <v>0</v>
      </c>
      <c r="G29" s="19">
        <v>0</v>
      </c>
      <c r="H29" s="19">
        <v>0</v>
      </c>
      <c r="I29" s="22">
        <v>254300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27"/>
    </row>
  </sheetData>
  <sheetProtection/>
  <mergeCells count="14">
    <mergeCell ref="A1:R1"/>
    <mergeCell ref="A2:R2"/>
    <mergeCell ref="A3:B3"/>
    <mergeCell ref="D3:F3"/>
    <mergeCell ref="G3:H3"/>
    <mergeCell ref="N3:P3"/>
    <mergeCell ref="C3:C4"/>
    <mergeCell ref="I3:I4"/>
    <mergeCell ref="J3:J4"/>
    <mergeCell ref="K3:K4"/>
    <mergeCell ref="L3:L4"/>
    <mergeCell ref="M3:M4"/>
    <mergeCell ref="Q3:Q4"/>
    <mergeCell ref="R3:R4"/>
  </mergeCells>
  <printOptions/>
  <pageMargins left="0.2361111111111111" right="0.03888888888888889" top="1" bottom="1" header="0.5" footer="0.5"/>
  <pageSetup horizontalDpi="300" verticalDpi="300" orientation="landscape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B1">
      <selection activeCell="G10" sqref="G10"/>
    </sheetView>
  </sheetViews>
  <sheetFormatPr defaultColWidth="9.140625" defaultRowHeight="12.75" customHeight="1"/>
  <cols>
    <col min="1" max="1" width="12.28125" style="7" customWidth="1"/>
    <col min="2" max="2" width="26.7109375" style="7" customWidth="1"/>
    <col min="3" max="4" width="9.7109375" style="7" customWidth="1"/>
    <col min="5" max="5" width="8.8515625" style="7" customWidth="1"/>
    <col min="6" max="7" width="9.7109375" style="7" customWidth="1"/>
    <col min="8" max="8" width="10.7109375" style="7" customWidth="1"/>
    <col min="9" max="11" width="9.7109375" style="7" customWidth="1"/>
    <col min="12" max="12" width="9.140625" style="7" customWidth="1"/>
  </cols>
  <sheetData>
    <row r="1" spans="1:11" s="1" customFormat="1" ht="27" customHeight="1">
      <c r="A1" s="8" t="s">
        <v>268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2" s="2" customFormat="1" ht="18" customHeight="1">
      <c r="A2" s="10" t="s">
        <v>1</v>
      </c>
      <c r="B2" s="1"/>
      <c r="C2" s="1"/>
      <c r="D2" s="1"/>
      <c r="E2" s="11"/>
      <c r="F2" s="11"/>
      <c r="G2" s="11"/>
      <c r="H2" s="11"/>
      <c r="I2" s="11"/>
      <c r="J2" s="11"/>
      <c r="K2" s="24" t="s">
        <v>2</v>
      </c>
      <c r="L2" s="1"/>
    </row>
    <row r="3" spans="1:11" s="1" customFormat="1" ht="15" customHeight="1">
      <c r="A3" s="12" t="s">
        <v>49</v>
      </c>
      <c r="B3" s="12"/>
      <c r="C3" s="12" t="s">
        <v>63</v>
      </c>
      <c r="D3" s="13" t="s">
        <v>253</v>
      </c>
      <c r="E3" s="13" t="s">
        <v>269</v>
      </c>
      <c r="F3" s="13" t="s">
        <v>270</v>
      </c>
      <c r="G3" s="12" t="s">
        <v>271</v>
      </c>
      <c r="H3" s="12" t="s">
        <v>272</v>
      </c>
      <c r="I3" s="12" t="s">
        <v>273</v>
      </c>
      <c r="J3" s="12" t="s">
        <v>274</v>
      </c>
      <c r="K3" s="12" t="s">
        <v>103</v>
      </c>
    </row>
    <row r="4" spans="1:11" s="1" customFormat="1" ht="21" customHeight="1">
      <c r="A4" s="12" t="s">
        <v>116</v>
      </c>
      <c r="B4" s="12" t="s">
        <v>275</v>
      </c>
      <c r="C4" s="12"/>
      <c r="D4" s="13"/>
      <c r="E4" s="13"/>
      <c r="F4" s="13"/>
      <c r="G4" s="13"/>
      <c r="H4" s="13"/>
      <c r="I4" s="12"/>
      <c r="J4" s="12"/>
      <c r="K4" s="12"/>
    </row>
    <row r="5" spans="1:12" s="3" customFormat="1" ht="12.75" customHeight="1">
      <c r="A5" s="14" t="s">
        <v>62</v>
      </c>
      <c r="B5" s="14" t="s">
        <v>62</v>
      </c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  <c r="L5" s="1"/>
    </row>
    <row r="6" spans="1:11" s="1" customFormat="1" ht="12" customHeight="1">
      <c r="A6" s="15"/>
      <c r="B6" s="16" t="s">
        <v>63</v>
      </c>
      <c r="C6" s="17">
        <f>C7+C18+C23+C27</f>
        <v>2297117</v>
      </c>
      <c r="D6" s="17">
        <f>D7+D18+D23+D27</f>
        <v>2297117</v>
      </c>
      <c r="E6" s="17">
        <f aca="true" t="shared" si="0" ref="C6:K6">SUM(E7:E29)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</row>
    <row r="7" spans="1:12" s="4" customFormat="1" ht="12" customHeight="1">
      <c r="A7" s="18">
        <v>208</v>
      </c>
      <c r="B7" s="18" t="s">
        <v>64</v>
      </c>
      <c r="C7" s="19">
        <f>C8+C11+C15</f>
        <v>1947901</v>
      </c>
      <c r="D7" s="19">
        <f>D8+D11+D15</f>
        <v>1947901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5"/>
    </row>
    <row r="8" spans="1:12" s="4" customFormat="1" ht="12" customHeight="1">
      <c r="A8" s="18">
        <v>20805</v>
      </c>
      <c r="B8" s="18" t="s">
        <v>65</v>
      </c>
      <c r="C8" s="19">
        <v>61475</v>
      </c>
      <c r="D8" s="19">
        <v>61475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5"/>
    </row>
    <row r="9" spans="1:12" s="5" customFormat="1" ht="12" customHeight="1">
      <c r="A9" s="21" t="s">
        <v>66</v>
      </c>
      <c r="B9" s="21" t="s">
        <v>67</v>
      </c>
      <c r="C9" s="22">
        <v>400</v>
      </c>
      <c r="D9" s="22">
        <v>400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6"/>
    </row>
    <row r="10" spans="1:12" s="5" customFormat="1" ht="12" customHeight="1">
      <c r="A10" s="21" t="s">
        <v>68</v>
      </c>
      <c r="B10" s="21" t="s">
        <v>69</v>
      </c>
      <c r="C10" s="22">
        <v>61075</v>
      </c>
      <c r="D10" s="22">
        <v>61075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6"/>
    </row>
    <row r="11" spans="1:12" s="4" customFormat="1" ht="12" customHeight="1">
      <c r="A11" s="23" t="s">
        <v>70</v>
      </c>
      <c r="B11" s="23" t="s">
        <v>71</v>
      </c>
      <c r="C11" s="19">
        <f>C12+C13+C14</f>
        <v>1884899</v>
      </c>
      <c r="D11" s="19">
        <f>D12+D13+D14</f>
        <v>1884899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5"/>
    </row>
    <row r="12" spans="1:12" s="5" customFormat="1" ht="12" customHeight="1">
      <c r="A12" s="21" t="s">
        <v>72</v>
      </c>
      <c r="B12" s="21" t="s">
        <v>73</v>
      </c>
      <c r="C12" s="22">
        <v>458899</v>
      </c>
      <c r="D12" s="22">
        <v>458899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6"/>
    </row>
    <row r="13" spans="1:12" s="5" customFormat="1" ht="12" customHeight="1">
      <c r="A13" s="21" t="s">
        <v>74</v>
      </c>
      <c r="B13" s="21" t="s">
        <v>75</v>
      </c>
      <c r="C13" s="22">
        <v>40000</v>
      </c>
      <c r="D13" s="22">
        <v>40000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6"/>
    </row>
    <row r="14" spans="1:12" s="5" customFormat="1" ht="12" customHeight="1">
      <c r="A14" s="21" t="s">
        <v>76</v>
      </c>
      <c r="B14" s="21" t="s">
        <v>77</v>
      </c>
      <c r="C14" s="22">
        <v>1386000</v>
      </c>
      <c r="D14" s="22">
        <v>1386000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6"/>
    </row>
    <row r="15" spans="1:12" s="4" customFormat="1" ht="12" customHeight="1">
      <c r="A15" s="23" t="s">
        <v>78</v>
      </c>
      <c r="B15" s="23" t="s">
        <v>79</v>
      </c>
      <c r="C15" s="19">
        <v>1527</v>
      </c>
      <c r="D15" s="19">
        <v>1527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5"/>
    </row>
    <row r="16" spans="1:12" s="5" customFormat="1" ht="12" customHeight="1">
      <c r="A16" s="21" t="s">
        <v>80</v>
      </c>
      <c r="B16" s="21" t="s">
        <v>81</v>
      </c>
      <c r="C16" s="22">
        <v>611</v>
      </c>
      <c r="D16" s="22">
        <v>611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6"/>
    </row>
    <row r="17" spans="1:12" s="5" customFormat="1" ht="12" customHeight="1">
      <c r="A17" s="21" t="s">
        <v>82</v>
      </c>
      <c r="B17" s="21" t="s">
        <v>83</v>
      </c>
      <c r="C17" s="22">
        <v>916</v>
      </c>
      <c r="D17" s="22">
        <v>916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6"/>
    </row>
    <row r="18" spans="1:12" s="4" customFormat="1" ht="12" customHeight="1">
      <c r="A18" s="23" t="s">
        <v>84</v>
      </c>
      <c r="B18" s="23" t="s">
        <v>85</v>
      </c>
      <c r="C18" s="19">
        <v>35123</v>
      </c>
      <c r="D18" s="19">
        <v>35123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5"/>
    </row>
    <row r="19" spans="1:12" s="4" customFormat="1" ht="12" customHeight="1">
      <c r="A19" s="23" t="s">
        <v>86</v>
      </c>
      <c r="B19" s="23" t="s">
        <v>87</v>
      </c>
      <c r="C19" s="19">
        <v>35123</v>
      </c>
      <c r="D19" s="19">
        <v>35123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5"/>
    </row>
    <row r="20" spans="1:12" s="5" customFormat="1" ht="12" customHeight="1">
      <c r="A20" s="21" t="s">
        <v>88</v>
      </c>
      <c r="B20" s="21" t="s">
        <v>89</v>
      </c>
      <c r="C20" s="22">
        <v>24430</v>
      </c>
      <c r="D20" s="22">
        <v>24430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6"/>
    </row>
    <row r="21" spans="1:12" s="5" customFormat="1" ht="12" customHeight="1">
      <c r="A21" s="21" t="s">
        <v>90</v>
      </c>
      <c r="B21" s="21" t="s">
        <v>91</v>
      </c>
      <c r="C21" s="22">
        <v>8243</v>
      </c>
      <c r="D21" s="22">
        <v>8243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6"/>
    </row>
    <row r="22" spans="1:12" s="5" customFormat="1" ht="12" customHeight="1">
      <c r="A22" s="21" t="s">
        <v>92</v>
      </c>
      <c r="B22" s="21" t="s">
        <v>93</v>
      </c>
      <c r="C22" s="22">
        <v>2450</v>
      </c>
      <c r="D22" s="22">
        <v>2450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6"/>
    </row>
    <row r="23" spans="1:12" s="4" customFormat="1" ht="12" customHeight="1">
      <c r="A23" s="23" t="s">
        <v>94</v>
      </c>
      <c r="B23" s="23" t="s">
        <v>95</v>
      </c>
      <c r="C23" s="19">
        <v>59793</v>
      </c>
      <c r="D23" s="19">
        <v>59793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5"/>
    </row>
    <row r="24" spans="1:12" s="4" customFormat="1" ht="12" customHeight="1">
      <c r="A24" s="23" t="s">
        <v>96</v>
      </c>
      <c r="B24" s="23" t="s">
        <v>97</v>
      </c>
      <c r="C24" s="19">
        <v>59793</v>
      </c>
      <c r="D24" s="19">
        <v>59793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5"/>
    </row>
    <row r="25" spans="1:12" s="5" customFormat="1" ht="12" customHeight="1">
      <c r="A25" s="21" t="s">
        <v>98</v>
      </c>
      <c r="B25" s="21" t="s">
        <v>99</v>
      </c>
      <c r="C25" s="22">
        <v>39561</v>
      </c>
      <c r="D25" s="22">
        <v>39561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6"/>
    </row>
    <row r="26" spans="1:12" s="5" customFormat="1" ht="12" customHeight="1">
      <c r="A26" s="21" t="s">
        <v>100</v>
      </c>
      <c r="B26" s="21" t="s">
        <v>101</v>
      </c>
      <c r="C26" s="22">
        <v>20232</v>
      </c>
      <c r="D26" s="22">
        <v>20232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6"/>
    </row>
    <row r="27" spans="1:12" s="4" customFormat="1" ht="12" customHeight="1">
      <c r="A27" s="23" t="s">
        <v>102</v>
      </c>
      <c r="B27" s="23" t="s">
        <v>103</v>
      </c>
      <c r="C27" s="19">
        <v>254300</v>
      </c>
      <c r="D27" s="19">
        <v>254300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5"/>
    </row>
    <row r="28" spans="1:12" s="4" customFormat="1" ht="12" customHeight="1">
      <c r="A28" s="23" t="s">
        <v>104</v>
      </c>
      <c r="B28" s="23" t="s">
        <v>105</v>
      </c>
      <c r="C28" s="19">
        <v>254300</v>
      </c>
      <c r="D28" s="19">
        <v>254300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5"/>
    </row>
    <row r="29" spans="1:12" s="5" customFormat="1" ht="12" customHeight="1">
      <c r="A29" s="21" t="s">
        <v>106</v>
      </c>
      <c r="B29" s="21" t="s">
        <v>107</v>
      </c>
      <c r="C29" s="22">
        <v>254300</v>
      </c>
      <c r="D29" s="22">
        <v>254300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6"/>
    </row>
    <row r="30" spans="1:12" s="6" customFormat="1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s="6" customFormat="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</sheetData>
  <sheetProtection/>
  <mergeCells count="12">
    <mergeCell ref="A1:K1"/>
    <mergeCell ref="A2:D2"/>
    <mergeCell ref="A3:B3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大武口区石炭井办事处</dc:creator>
  <cp:keywords/>
  <dc:description/>
  <cp:lastModifiedBy>哈哈一笑的合合</cp:lastModifiedBy>
  <dcterms:created xsi:type="dcterms:W3CDTF">2019-01-07T02:49:44Z</dcterms:created>
  <dcterms:modified xsi:type="dcterms:W3CDTF">2021-06-10T06:28:55Z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eadingLayo">
    <vt:bool>false</vt:bool>
  </property>
  <property fmtid="{D5CDD505-2E9C-101B-9397-08002B2CF9AE}" pid="5" name="I">
    <vt:lpwstr>1A9B5BEA1A784849BA6CC431235A4ED0</vt:lpwstr>
  </property>
</Properties>
</file>