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6" activeTab="9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/>
  <calcPr fullCalcOnLoad="1"/>
</workbook>
</file>

<file path=xl/sharedStrings.xml><?xml version="1.0" encoding="utf-8"?>
<sst xmlns="http://schemas.openxmlformats.org/spreadsheetml/2006/main" count="753" uniqueCount="301">
  <si>
    <t>预算01表</t>
  </si>
  <si>
    <t>大武口区2018年部门预算收支总表</t>
  </si>
  <si>
    <t>公开部门：大武口区教育体育局本级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</si>
  <si>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</si>
  <si>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</si>
  <si>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</si>
  <si>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</si>
  <si>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</si>
  <si>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</si>
  <si>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</si>
  <si>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</si>
  <si>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</si>
  <si>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</si>
  <si>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</si>
  <si>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</si>
  <si>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</si>
  <si>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</si>
  <si>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</si>
  <si>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</si>
  <si>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</si>
  <si>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</si>
  <si>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</si>
  <si>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</si>
  <si>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</si>
  <si>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</si>
  <si>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</si>
  <si>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</si>
  <si>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</si>
  <si>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</si>
  <si>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</si>
  <si>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</si>
  <si>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</si>
  <si>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</si>
  <si>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</si>
  <si>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</si>
  <si>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</si>
  <si>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</si>
  <si>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</si>
  <si>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</si>
  <si>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</si>
  <si>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</si>
  <si>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</si>
  <si>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</si>
  <si>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</si>
  <si>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</si>
  <si>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</si>
  <si>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</si>
  <si>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</si>
  <si>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</si>
  <si>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</si>
  <si>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</si>
  <si>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</si>
  <si>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</si>
  <si>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</si>
  <si>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</si>
  <si>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</si>
  <si>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</si>
  <si>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</si>
  <si>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</si>
  <si>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</si>
  <si>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</si>
  <si>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</si>
  <si>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</si>
  <si>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</si>
  <si>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大武口区教育体育局本级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</si>
  <si>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</si>
  <si>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</si>
  <si>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</si>
  <si>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</si>
  <si>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</si>
  <si>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</si>
  <si>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</si>
  <si>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</si>
  <si>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</si>
  <si>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</si>
  <si>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</si>
  <si>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</si>
  <si>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大武口区教育体育局（机关）</t>
  </si>
  <si>
    <t>行政运行</t>
  </si>
  <si>
    <t>未归口管理的行政单位离退休</t>
  </si>
  <si>
    <t>机关事业单位基本养老保险缴费支出</t>
  </si>
  <si>
    <t>财政对工伤保险基金的补助</t>
  </si>
  <si>
    <t>财政对生育保险基金的补助</t>
  </si>
  <si>
    <t>行政单位医疗</t>
  </si>
  <si>
    <t>公务员医疗补助</t>
  </si>
  <si>
    <t>其他行政事业单位医疗支出</t>
  </si>
  <si>
    <t>住房公积金</t>
  </si>
  <si>
    <t>购房补贴</t>
  </si>
  <si>
    <t>一般行政管理事务</t>
  </si>
  <si>
    <t>大武口区教育体育局（考试中心）</t>
  </si>
  <si>
    <t>其他普通教育支出</t>
  </si>
  <si>
    <t>其他行政事业单位离退休支出</t>
  </si>
  <si>
    <t>财政对失业保险基金的补助</t>
  </si>
  <si>
    <t>事业单位医疗</t>
  </si>
  <si>
    <t>其他教育管理事务支出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</si>
  <si>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</si>
  <si>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</si>
  <si>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</si>
  <si>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</si>
  <si>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</si>
  <si>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大武口区教育体育局</t>
  </si>
  <si>
    <t>预算06表</t>
  </si>
  <si>
    <t>大武口区2018年一般公共预算支出表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</si>
  <si>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</si>
  <si>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</si>
  <si>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</si>
  <si>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</si>
  <si>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</si>
  <si>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</si>
  <si>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</si>
  <si>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</si>
  <si>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</si>
  <si>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</si>
  <si>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</si>
  <si>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</si>
  <si>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</si>
  <si>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</si>
  <si>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</si>
  <si>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</si>
  <si>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01</t>
  </si>
  <si>
    <t>05</t>
  </si>
  <si>
    <t>04</t>
  </si>
  <si>
    <t>27</t>
  </si>
  <si>
    <t>02</t>
  </si>
  <si>
    <t>03</t>
  </si>
  <si>
    <t>210</t>
  </si>
  <si>
    <t>11</t>
  </si>
  <si>
    <t>99</t>
  </si>
  <si>
    <t>221</t>
  </si>
  <si>
    <t>205</t>
  </si>
  <si>
    <t>208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</si>
  <si>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</si>
  <si>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</si>
  <si>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</si>
  <si>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</si>
  <si>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</si>
  <si>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</si>
  <si>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</si>
  <si>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</si>
  <si>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41-1</t>
  </si>
  <si>
    <t>01-基本支出</t>
  </si>
  <si>
    <t>基本工资</t>
  </si>
  <si>
    <t>津贴补贴</t>
  </si>
  <si>
    <t>奖金</t>
  </si>
  <si>
    <t>办公费</t>
  </si>
  <si>
    <t>邮电费</t>
  </si>
  <si>
    <t>差旅费</t>
  </si>
  <si>
    <t>培训费</t>
  </si>
  <si>
    <t>公务接待费</t>
  </si>
  <si>
    <t>工会经费</t>
  </si>
  <si>
    <t>其他交通费用</t>
  </si>
  <si>
    <t>对个人和家庭的补助</t>
  </si>
  <si>
    <t>其他对个人和家庭的补助</t>
  </si>
  <si>
    <t>其他商品和服务支出</t>
  </si>
  <si>
    <t>机关事业单位基本养老保险缴费</t>
  </si>
  <si>
    <t>其他社会保障缴费</t>
  </si>
  <si>
    <t>城镇职工基本医疗保险缴费</t>
  </si>
  <si>
    <t>公务员医疗补助缴费</t>
  </si>
  <si>
    <t>医疗费</t>
  </si>
  <si>
    <t>41-2</t>
  </si>
  <si>
    <t>绩效工资</t>
  </si>
  <si>
    <t>劳务费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</si>
  <si>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</si>
  <si>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</si>
  <si>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</si>
  <si>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</si>
  <si>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</si>
  <si>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</si>
  <si>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</si>
  <si>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</si>
  <si>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</si>
  <si>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</si>
  <si>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</si>
  <si>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</si>
  <si>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</si>
  <si>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</si>
  <si>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</si>
  <si>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</si>
  <si>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</si>
  <si>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</si>
  <si>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</si>
  <si>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</si>
  <si>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</si>
  <si>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</si>
  <si>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</si>
  <si>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</si>
  <si>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</si>
  <si>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</si>
  <si>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</si>
  <si>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</si>
  <si>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邮电费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</si>
  <si>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</si>
  <si>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</si>
  <si>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</si>
  <si>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</si>
  <si>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</si>
  <si>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</si>
  <si>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</si>
  <si>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</si>
  <si>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</si>
  <si>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</si>
  <si>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</si>
  <si>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</si>
  <si>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</si>
  <si>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</si>
  <si>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</si>
  <si>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</si>
  <si>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资本性支出</t>
  </si>
  <si>
    <t xml:space="preserve">  31099</t>
  </si>
  <si>
    <t xml:space="preserve">  其他资本性支出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</si>
  <si>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</si>
  <si>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</si>
  <si>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</si>
  <si>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</si>
  <si>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</si>
  <si>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</si>
  <si>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</si>
  <si>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</si>
  <si>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</si>
  <si>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</si>
  <si>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</si>
  <si>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</si>
  <si>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</si>
  <si>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</si>
  <si>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</si>
  <si>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</si>
  <si>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</si>
  <si>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</si>
  <si>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</si>
  <si>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50202</t>
  </si>
  <si>
    <t xml:space="preserve">  50202-会议费</t>
  </si>
  <si>
    <t xml:space="preserve">  50203</t>
  </si>
  <si>
    <t xml:space="preserve">  50203-培训费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</si>
  <si>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</si>
  <si>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</si>
  <si>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</si>
  <si>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</si>
  <si>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</si>
  <si>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</si>
  <si>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</si>
  <si>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</si>
  <si>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</si>
  <si>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</si>
  <si>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503-机关资本性支出（一）</t>
  </si>
  <si>
    <t xml:space="preserve">  50399-其他资本性支出</t>
  </si>
  <si>
    <t>509</t>
  </si>
  <si>
    <t>509-对个人和家庭的补助</t>
  </si>
  <si>
    <t xml:space="preserve">  50901</t>
  </si>
  <si>
    <t xml:space="preserve">  50901-社会福利和救助</t>
  </si>
  <si>
    <t xml:space="preserve">  50905</t>
  </si>
  <si>
    <t xml:space="preserve">  50905-离退休费</t>
  </si>
  <si>
    <t xml:space="preserve">  50999</t>
  </si>
  <si>
    <t xml:space="preserve">  50999-其他对个人和家庭补助</t>
  </si>
  <si>
    <t>505-对事业单位经常性补助</t>
  </si>
  <si>
    <t xml:space="preserve">  50501-工资福利支出</t>
  </si>
  <si>
    <t xml:space="preserve">  50502-商品和服务支出</t>
  </si>
  <si>
    <t xml:space="preserve">  50599-其他对事业单位补助</t>
  </si>
  <si>
    <r>
      <t>预算</t>
    </r>
    <r>
      <rPr>
        <sz val="11"/>
        <color indexed="8"/>
        <rFont val="Calibri"/>
        <family val="0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</si>
  <si>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</si>
  <si>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</si>
  <si>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</si>
  <si>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</si>
  <si>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</si>
  <si>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</si>
  <si>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</si>
  <si>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</si>
  <si>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</si>
  <si>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</si>
  <si>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</si>
  <si>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</si>
  <si>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</si>
  <si>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t>基础教育、民办教育、安全教育工作经费</t>
  </si>
  <si>
    <t>新增一次性项目</t>
  </si>
  <si>
    <t>否</t>
  </si>
  <si>
    <t>教师资格认证、职称评审、特岗教师招聘工作经费</t>
  </si>
  <si>
    <t>区属学校教师职称评审工作，特岗教师招聘工作</t>
  </si>
  <si>
    <t>责任督学挂牌督导工作经费</t>
  </si>
  <si>
    <t>责任督学挂牌督导，共19人，每人每月工作经费200元，每年工作周期10个月，共计38000元。</t>
  </si>
  <si>
    <t>普高、成人考试工作经费</t>
  </si>
  <si>
    <t>根据2017年收费情况，预计2018年成人高考人数为1883人，收费27万左右，普通高考人数2625人，收费38万左右。依据自治区文件40%作为普高、成人考试工作经费。</t>
  </si>
  <si>
    <t>2018年中考工作经费</t>
  </si>
  <si>
    <t>根据2017年大武口区中考情况，考生3097人，预计2018年中考人数为3000人左右，为保证中考正常运行，设光明中学、市第三中学、隆湖中学三个考点，申请中考工作经费。</t>
  </si>
  <si>
    <r>
      <t>无项目预算的单位在金额栏填</t>
    </r>
    <r>
      <rPr>
        <sz val="11"/>
        <color indexed="8"/>
        <rFont val="Calibri"/>
        <family val="0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</si>
  <si>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</si>
  <si>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</si>
  <si>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编制单位：大武口区教育体育局本级  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</si>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</sst>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#,##0_);[Red]\(#,##0\)"/>
    <numFmt numFmtId="180" formatCode="0.00;[Red]0.00"/>
    <numFmt numFmtId="181" formatCode="#,##0.00_ "/>
    <numFmt numFmtId="182" formatCode="#,##0_ "/>
    <numFmt numFmtId="183" formatCode="0_);[Red]\(0\)"/>
    <numFmt numFmtId="184" formatCode="#,##0.00_);[Red]\(#,##0.00\)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0"/>
    </font>
    <font>
      <sz val="16"/>
      <color indexed="8"/>
      <name val="仿宋_GB2312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0"/>
      <name val="Arial"/>
      <family val="2"/>
    </font>
    <font>
      <b/>
      <sz val="11"/>
      <color indexed="8"/>
      <name val="Calibri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11"/>
      <color indexed="8"/>
      <name val="仿宋_GB2312"/>
      <family val="0"/>
    </font>
    <font>
      <sz val="20"/>
      <color indexed="8"/>
      <name val="方正小标宋_GBK"/>
      <family val="0"/>
    </font>
    <font>
      <sz val="9"/>
      <color indexed="8"/>
      <name val="Calibri"/>
      <family val="0"/>
    </font>
    <font>
      <b/>
      <sz val="11"/>
      <name val="Calibri"/>
      <family val="0"/>
    </font>
    <font>
      <sz val="9"/>
      <color indexed="8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1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39" fillId="4" borderId="1" applyNumberFormat="0" applyAlignment="0" applyProtection="0"/>
    <xf numFmtId="0" fontId="41" fillId="5" borderId="2" applyNumberFormat="0" applyAlignment="0" applyProtection="0"/>
    <xf numFmtId="0" fontId="33" fillId="6" borderId="0" applyNumberFormat="0" applyBorder="0" applyAlignment="0" applyProtection="0"/>
    <xf numFmtId="0" fontId="40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5" fillId="7" borderId="0" applyNumberFormat="0" applyBorder="0" applyAlignment="0" applyProtection="0"/>
    <xf numFmtId="177" fontId="0" fillId="0" borderId="0">
      <alignment/>
      <protection/>
    </xf>
    <xf numFmtId="0" fontId="5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7" fillId="10" borderId="0" applyNumberFormat="0" applyBorder="0" applyAlignment="0" applyProtection="0"/>
    <xf numFmtId="178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0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12" borderId="0" applyNumberFormat="0" applyBorder="0" applyAlignment="0" applyProtection="0"/>
    <xf numFmtId="45" fontId="0" fillId="0" borderId="0">
      <alignment/>
      <protection/>
    </xf>
    <xf numFmtId="0" fontId="44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7" applyNumberFormat="0" applyFont="0" applyAlignment="0" applyProtection="0"/>
    <xf numFmtId="0" fontId="27" fillId="2" borderId="0" applyNumberFormat="0" applyBorder="0" applyAlignment="0" applyProtection="0"/>
    <xf numFmtId="0" fontId="35" fillId="3" borderId="0" applyNumberFormat="0" applyBorder="0" applyAlignment="0" applyProtection="0"/>
    <xf numFmtId="0" fontId="5" fillId="7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8" fillId="11" borderId="0" applyNumberFormat="0" applyBorder="0" applyAlignment="0" applyProtection="0"/>
    <xf numFmtId="0" fontId="29" fillId="4" borderId="8" applyNumberFormat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11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>
      <alignment/>
      <protection/>
    </xf>
    <xf numFmtId="0" fontId="27" fillId="13" borderId="0" applyNumberFormat="0" applyBorder="0" applyAlignment="0" applyProtection="0"/>
    <xf numFmtId="176" fontId="0" fillId="0" borderId="0">
      <alignment/>
      <protection/>
    </xf>
    <xf numFmtId="0" fontId="27" fillId="5" borderId="0" applyNumberFormat="0" applyBorder="0" applyAlignment="0" applyProtection="0"/>
    <xf numFmtId="0" fontId="5" fillId="4" borderId="0" applyNumberFormat="0" applyBorder="0" applyAlignment="0" applyProtection="0"/>
    <xf numFmtId="0" fontId="28" fillId="13" borderId="8" applyNumberFormat="0" applyAlignment="0" applyProtection="0"/>
    <xf numFmtId="0" fontId="5" fillId="2" borderId="0" applyNumberFormat="0" applyBorder="0" applyAlignment="0" applyProtection="0"/>
    <xf numFmtId="0" fontId="27" fillId="18" borderId="0" applyNumberFormat="0" applyBorder="0" applyAlignment="0" applyProtection="0"/>
    <xf numFmtId="0" fontId="5" fillId="1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3" xfId="0" applyNumberFormat="1" applyFont="1" applyBorder="1" applyAlignment="1">
      <alignment horizontal="right" vertical="center" shrinkToFit="1"/>
    </xf>
    <xf numFmtId="4" fontId="5" fillId="0" borderId="9" xfId="0" applyNumberFormat="1" applyFont="1" applyBorder="1" applyAlignment="1">
      <alignment horizontal="right" vertical="center" shrinkToFit="1"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16" applyFont="1" applyBorder="1" applyAlignment="1" applyProtection="1">
      <alignment/>
      <protection/>
    </xf>
    <xf numFmtId="0" fontId="11" fillId="0" borderId="0" xfId="16">
      <alignment/>
      <protection/>
    </xf>
    <xf numFmtId="0" fontId="45" fillId="0" borderId="0" xfId="16" applyFont="1" applyBorder="1" applyAlignment="1" applyProtection="1">
      <alignment/>
      <protection/>
    </xf>
    <xf numFmtId="0" fontId="3" fillId="0" borderId="0" xfId="16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2" fillId="0" borderId="14" xfId="16" applyFont="1" applyBorder="1" applyAlignment="1" applyProtection="1">
      <alignment horizontal="center" vertical="center" wrapText="1"/>
      <protection/>
    </xf>
    <xf numFmtId="49" fontId="8" fillId="4" borderId="14" xfId="16" applyNumberFormat="1" applyFont="1" applyFill="1" applyBorder="1" applyAlignment="1" applyProtection="1">
      <alignment horizontal="center" vertical="center" wrapText="1"/>
      <protection/>
    </xf>
    <xf numFmtId="0" fontId="8" fillId="4" borderId="14" xfId="16" applyFont="1" applyFill="1" applyBorder="1" applyAlignment="1" applyProtection="1">
      <alignment horizontal="center" vertical="center" wrapText="1"/>
      <protection/>
    </xf>
    <xf numFmtId="0" fontId="12" fillId="0" borderId="15" xfId="16" applyFont="1" applyBorder="1" applyAlignment="1" applyProtection="1">
      <alignment horizontal="center" vertical="center" wrapText="1"/>
      <protection/>
    </xf>
    <xf numFmtId="49" fontId="8" fillId="4" borderId="15" xfId="16" applyNumberFormat="1" applyFont="1" applyFill="1" applyBorder="1" applyAlignment="1" applyProtection="1">
      <alignment horizontal="center" vertical="center" wrapText="1"/>
      <protection/>
    </xf>
    <xf numFmtId="0" fontId="8" fillId="4" borderId="15" xfId="16" applyFont="1" applyFill="1" applyBorder="1" applyAlignment="1" applyProtection="1">
      <alignment horizontal="center" vertical="center" wrapText="1"/>
      <protection/>
    </xf>
    <xf numFmtId="179" fontId="13" fillId="19" borderId="9" xfId="17" applyNumberFormat="1" applyFont="1" applyFill="1" applyBorder="1" applyAlignment="1" applyProtection="1">
      <alignment horizontal="center" vertical="center" wrapText="1"/>
      <protection/>
    </xf>
    <xf numFmtId="0" fontId="14" fillId="20" borderId="16" xfId="0" applyFont="1" applyFill="1" applyBorder="1" applyAlignment="1" applyProtection="1">
      <alignment vertical="center"/>
      <protection/>
    </xf>
    <xf numFmtId="0" fontId="14" fillId="20" borderId="16" xfId="0" applyFont="1" applyFill="1" applyBorder="1" applyAlignment="1" applyProtection="1">
      <alignment horizontal="center" vertical="center" wrapText="1"/>
      <protection/>
    </xf>
    <xf numFmtId="0" fontId="14" fillId="20" borderId="16" xfId="0" applyFont="1" applyFill="1" applyBorder="1" applyAlignment="1" applyProtection="1">
      <alignment vertical="center" wrapText="1"/>
      <protection/>
    </xf>
    <xf numFmtId="0" fontId="14" fillId="0" borderId="14" xfId="0" applyFont="1" applyFill="1" applyBorder="1" applyAlignment="1" applyProtection="1">
      <alignment vertical="center"/>
      <protection/>
    </xf>
    <xf numFmtId="3" fontId="14" fillId="4" borderId="9" xfId="15" applyNumberFormat="1" applyFont="1" applyFill="1" applyBorder="1" applyAlignment="1" applyProtection="1">
      <alignment vertical="center" wrapText="1"/>
      <protection/>
    </xf>
    <xf numFmtId="0" fontId="14" fillId="20" borderId="14" xfId="0" applyFont="1" applyFill="1" applyBorder="1" applyAlignment="1" applyProtection="1">
      <alignment vertical="center"/>
      <protection/>
    </xf>
    <xf numFmtId="0" fontId="14" fillId="20" borderId="14" xfId="0" applyFont="1" applyFill="1" applyBorder="1" applyAlignment="1" applyProtection="1">
      <alignment horizontal="center" vertical="center" wrapText="1"/>
      <protection/>
    </xf>
    <xf numFmtId="0" fontId="14" fillId="20" borderId="14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4" borderId="14" xfId="16" applyFont="1" applyFill="1" applyBorder="1" applyAlignment="1" applyProtection="1">
      <alignment horizontal="center" vertical="center"/>
      <protection/>
    </xf>
    <xf numFmtId="0" fontId="8" fillId="4" borderId="15" xfId="16" applyFont="1" applyFill="1" applyBorder="1" applyAlignment="1" applyProtection="1">
      <alignment horizontal="center" vertical="center"/>
      <protection/>
    </xf>
    <xf numFmtId="180" fontId="14" fillId="20" borderId="16" xfId="0" applyNumberFormat="1" applyFont="1" applyFill="1" applyBorder="1" applyAlignment="1" applyProtection="1">
      <alignment horizontal="right" vertical="center" wrapText="1"/>
      <protection/>
    </xf>
    <xf numFmtId="180" fontId="14" fillId="20" borderId="1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180" fontId="14" fillId="0" borderId="14" xfId="0" applyNumberFormat="1" applyFont="1" applyFill="1" applyBorder="1" applyAlignment="1" applyProtection="1">
      <alignment horizontal="right" vertical="center" wrapText="1"/>
      <protection/>
    </xf>
    <xf numFmtId="3" fontId="14" fillId="4" borderId="9" xfId="15" applyNumberFormat="1" applyFont="1" applyFill="1" applyBorder="1" applyAlignment="1" applyProtection="1">
      <alignment vertical="center"/>
      <protection/>
    </xf>
    <xf numFmtId="180" fontId="14" fillId="20" borderId="14" xfId="0" applyNumberFormat="1" applyFont="1" applyFill="1" applyBorder="1" applyAlignment="1" applyProtection="1">
      <alignment horizontal="right" vertical="center" wrapText="1"/>
      <protection/>
    </xf>
    <xf numFmtId="180" fontId="14" fillId="2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16" applyFont="1" applyBorder="1" applyAlignment="1" applyProtection="1">
      <alignment horizontal="right"/>
      <protection/>
    </xf>
    <xf numFmtId="49" fontId="8" fillId="4" borderId="0" xfId="16" applyNumberFormat="1" applyFont="1" applyFill="1" applyBorder="1" applyAlignment="1" applyProtection="1">
      <alignment horizontal="center" vertical="center" wrapText="1"/>
      <protection/>
    </xf>
    <xf numFmtId="180" fontId="14" fillId="20" borderId="16" xfId="0" applyNumberFormat="1" applyFont="1" applyFill="1" applyBorder="1" applyAlignment="1" applyProtection="1">
      <alignment vertical="center"/>
      <protection/>
    </xf>
    <xf numFmtId="180" fontId="14" fillId="0" borderId="14" xfId="0" applyNumberFormat="1" applyFont="1" applyFill="1" applyBorder="1" applyAlignment="1" applyProtection="1">
      <alignment horizontal="right" vertical="center"/>
      <protection/>
    </xf>
    <xf numFmtId="180" fontId="14" fillId="0" borderId="14" xfId="0" applyNumberFormat="1" applyFont="1" applyFill="1" applyBorder="1" applyAlignment="1" applyProtection="1">
      <alignment vertical="center"/>
      <protection/>
    </xf>
    <xf numFmtId="180" fontId="14" fillId="20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8" fillId="0" borderId="14" xfId="16" applyFont="1" applyBorder="1" applyAlignment="1" applyProtection="1">
      <alignment horizontal="center" vertical="center" wrapText="1"/>
      <protection/>
    </xf>
    <xf numFmtId="0" fontId="8" fillId="0" borderId="15" xfId="16" applyFont="1" applyBorder="1" applyAlignment="1" applyProtection="1">
      <alignment horizontal="center" vertical="center" wrapText="1"/>
      <protection/>
    </xf>
    <xf numFmtId="180" fontId="14" fillId="20" borderId="16" xfId="0" applyNumberFormat="1" applyFont="1" applyFill="1" applyBorder="1" applyAlignment="1" applyProtection="1">
      <alignment vertical="center" wrapText="1"/>
      <protection/>
    </xf>
    <xf numFmtId="180" fontId="14" fillId="0" borderId="14" xfId="0" applyNumberFormat="1" applyFont="1" applyFill="1" applyBorder="1" applyAlignment="1" applyProtection="1">
      <alignment vertical="center" wrapText="1"/>
      <protection/>
    </xf>
    <xf numFmtId="180" fontId="14" fillId="20" borderId="14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4" fontId="14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4" fontId="17" fillId="0" borderId="14" xfId="0" applyNumberFormat="1" applyFont="1" applyBorder="1" applyAlignment="1" applyProtection="1">
      <alignment horizontal="right" vertical="center"/>
      <protection/>
    </xf>
    <xf numFmtId="181" fontId="13" fillId="19" borderId="17" xfId="17" applyNumberFormat="1" applyFont="1" applyFill="1" applyBorder="1" applyAlignment="1" applyProtection="1">
      <alignment vertical="center" wrapText="1"/>
      <protection/>
    </xf>
    <xf numFmtId="179" fontId="13" fillId="19" borderId="17" xfId="17" applyNumberFormat="1" applyFont="1" applyFill="1" applyBorder="1" applyAlignment="1" applyProtection="1">
      <alignment vertical="center" wrapText="1"/>
      <protection/>
    </xf>
    <xf numFmtId="181" fontId="13" fillId="20" borderId="17" xfId="17" applyNumberFormat="1" applyFont="1" applyFill="1" applyBorder="1" applyAlignment="1" applyProtection="1">
      <alignment vertical="center" wrapText="1"/>
      <protection/>
    </xf>
    <xf numFmtId="182" fontId="13" fillId="20" borderId="17" xfId="17" applyNumberFormat="1" applyFont="1" applyFill="1" applyBorder="1" applyAlignment="1" applyProtection="1">
      <alignment vertical="center" wrapText="1"/>
      <protection/>
    </xf>
    <xf numFmtId="183" fontId="1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182" fontId="14" fillId="0" borderId="14" xfId="56" applyNumberFormat="1" applyFont="1" applyFill="1" applyBorder="1" applyAlignment="1" applyProtection="1">
      <alignment horizontal="right" vertical="center"/>
      <protection/>
    </xf>
    <xf numFmtId="183" fontId="14" fillId="0" borderId="14" xfId="0" applyNumberFormat="1" applyFont="1" applyFill="1" applyBorder="1" applyAlignment="1" applyProtection="1">
      <alignment horizontal="right" vertical="center"/>
      <protection/>
    </xf>
    <xf numFmtId="4" fontId="14" fillId="0" borderId="14" xfId="0" applyNumberFormat="1" applyFont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right" vertical="center"/>
      <protection/>
    </xf>
    <xf numFmtId="0" fontId="18" fillId="0" borderId="14" xfId="0" applyFont="1" applyFill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14" fillId="0" borderId="18" xfId="0" applyFont="1" applyFill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182" fontId="14" fillId="0" borderId="9" xfId="56" applyNumberFormat="1" applyFont="1" applyFill="1" applyBorder="1" applyAlignment="1" applyProtection="1">
      <alignment horizontal="right" vertical="center"/>
      <protection/>
    </xf>
    <xf numFmtId="179" fontId="13" fillId="20" borderId="17" xfId="17" applyNumberFormat="1" applyFont="1" applyFill="1" applyBorder="1" applyAlignment="1" applyProtection="1">
      <alignment vertical="center" wrapText="1"/>
      <protection/>
    </xf>
    <xf numFmtId="0" fontId="46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0" fillId="0" borderId="0" xfId="0" applyNumberForma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center"/>
      <protection/>
    </xf>
    <xf numFmtId="183" fontId="19" fillId="0" borderId="0" xfId="0" applyNumberFormat="1" applyFont="1" applyFill="1" applyAlignment="1" applyProtection="1">
      <alignment horizontal="center"/>
      <protection/>
    </xf>
    <xf numFmtId="183" fontId="46" fillId="0" borderId="0" xfId="0" applyNumberFormat="1" applyFont="1" applyFill="1" applyAlignment="1" applyProtection="1">
      <alignment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183" fontId="1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183" fontId="13" fillId="19" borderId="17" xfId="17" applyNumberFormat="1" applyFont="1" applyFill="1" applyBorder="1" applyAlignment="1" applyProtection="1">
      <alignment vertical="center" wrapText="1"/>
      <protection/>
    </xf>
    <xf numFmtId="183" fontId="13" fillId="20" borderId="17" xfId="17" applyNumberFormat="1" applyFont="1" applyFill="1" applyBorder="1" applyAlignment="1" applyProtection="1">
      <alignment vertical="center" wrapText="1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183" fontId="14" fillId="0" borderId="14" xfId="56" applyNumberFormat="1" applyFont="1" applyFill="1" applyBorder="1" applyAlignment="1" applyProtection="1">
      <alignment horizontal="right" vertical="center"/>
      <protection/>
    </xf>
    <xf numFmtId="0" fontId="18" fillId="0" borderId="18" xfId="0" applyFont="1" applyFill="1" applyBorder="1" applyAlignment="1" applyProtection="1">
      <alignment horizontal="left"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183" fontId="18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9" xfId="0" applyFont="1" applyFill="1" applyBorder="1" applyAlignment="1" applyProtection="1">
      <alignment horizontal="left" vertical="center"/>
      <protection/>
    </xf>
    <xf numFmtId="0" fontId="14" fillId="0" borderId="9" xfId="0" applyFont="1" applyFill="1" applyBorder="1" applyAlignment="1" applyProtection="1">
      <alignment vertical="center"/>
      <protection/>
    </xf>
    <xf numFmtId="183" fontId="14" fillId="0" borderId="9" xfId="0" applyNumberFormat="1" applyFont="1" applyFill="1" applyBorder="1" applyAlignment="1" applyProtection="1">
      <alignment horizontal="right" vertical="center"/>
      <protection/>
    </xf>
    <xf numFmtId="181" fontId="13" fillId="20" borderId="9" xfId="17" applyNumberFormat="1" applyFont="1" applyFill="1" applyBorder="1" applyAlignment="1" applyProtection="1">
      <alignment vertical="center" wrapText="1"/>
      <protection/>
    </xf>
    <xf numFmtId="183" fontId="13" fillId="20" borderId="9" xfId="17" applyNumberFormat="1" applyFont="1" applyFill="1" applyBorder="1" applyAlignment="1" applyProtection="1">
      <alignment vertical="center" wrapText="1"/>
      <protection/>
    </xf>
    <xf numFmtId="0" fontId="18" fillId="0" borderId="16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183" fontId="18" fillId="0" borderId="16" xfId="0" applyNumberFormat="1" applyFont="1" applyFill="1" applyBorder="1" applyAlignment="1" applyProtection="1">
      <alignment horizontal="right" vertical="center"/>
      <protection/>
    </xf>
    <xf numFmtId="183" fontId="14" fillId="21" borderId="14" xfId="56" applyNumberFormat="1" applyFont="1" applyFill="1" applyBorder="1" applyAlignment="1" applyProtection="1">
      <alignment horizontal="right" vertical="center"/>
      <protection/>
    </xf>
    <xf numFmtId="183" fontId="10" fillId="0" borderId="0" xfId="16" applyNumberFormat="1" applyFont="1" applyBorder="1" applyAlignment="1" applyProtection="1">
      <alignment/>
      <protection/>
    </xf>
    <xf numFmtId="183" fontId="3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83" fontId="4" fillId="0" borderId="19" xfId="0" applyNumberFormat="1" applyFont="1" applyFill="1" applyBorder="1" applyAlignment="1" applyProtection="1">
      <alignment horizontal="left"/>
      <protection/>
    </xf>
    <xf numFmtId="0" fontId="10" fillId="0" borderId="14" xfId="16" applyFont="1" applyBorder="1" applyAlignment="1" applyProtection="1">
      <alignment horizontal="center" vertical="center"/>
      <protection/>
    </xf>
    <xf numFmtId="0" fontId="14" fillId="0" borderId="14" xfId="16" applyFont="1" applyBorder="1" applyAlignment="1" applyProtection="1">
      <alignment horizontal="center" vertical="center" wrapText="1"/>
      <protection/>
    </xf>
    <xf numFmtId="183" fontId="5" fillId="0" borderId="20" xfId="16" applyNumberFormat="1" applyFont="1" applyBorder="1" applyAlignment="1" applyProtection="1">
      <alignment horizontal="center" vertical="center" wrapText="1"/>
      <protection/>
    </xf>
    <xf numFmtId="0" fontId="5" fillId="0" borderId="21" xfId="16" applyFont="1" applyBorder="1" applyAlignment="1" applyProtection="1">
      <alignment horizontal="center" vertical="center" wrapText="1"/>
      <protection/>
    </xf>
    <xf numFmtId="183" fontId="5" fillId="0" borderId="14" xfId="16" applyNumberFormat="1" applyFont="1" applyBorder="1" applyAlignment="1" applyProtection="1">
      <alignment horizontal="center" vertical="center" wrapText="1"/>
      <protection/>
    </xf>
    <xf numFmtId="0" fontId="5" fillId="0" borderId="14" xfId="16" applyFont="1" applyBorder="1" applyAlignment="1" applyProtection="1">
      <alignment horizontal="center" vertical="center" wrapText="1"/>
      <protection/>
    </xf>
    <xf numFmtId="0" fontId="10" fillId="0" borderId="15" xfId="16" applyFont="1" applyBorder="1" applyAlignment="1" applyProtection="1">
      <alignment horizontal="center" vertical="center"/>
      <protection/>
    </xf>
    <xf numFmtId="1" fontId="17" fillId="0" borderId="15" xfId="16" applyNumberFormat="1" applyFont="1" applyBorder="1" applyAlignment="1" applyProtection="1">
      <alignment horizontal="center" vertical="center" wrapText="1"/>
      <protection/>
    </xf>
    <xf numFmtId="183" fontId="5" fillId="0" borderId="15" xfId="16" applyNumberFormat="1" applyFont="1" applyBorder="1" applyAlignment="1" applyProtection="1">
      <alignment horizontal="center" vertical="center"/>
      <protection/>
    </xf>
    <xf numFmtId="0" fontId="5" fillId="0" borderId="15" xfId="16" applyFont="1" applyBorder="1" applyAlignment="1" applyProtection="1">
      <alignment horizontal="center" vertical="center"/>
      <protection/>
    </xf>
    <xf numFmtId="181" fontId="13" fillId="19" borderId="9" xfId="17" applyNumberFormat="1" applyFont="1" applyFill="1" applyBorder="1" applyAlignment="1" applyProtection="1">
      <alignment vertical="center" wrapText="1"/>
      <protection/>
    </xf>
    <xf numFmtId="183" fontId="13" fillId="19" borderId="9" xfId="17" applyNumberFormat="1" applyFont="1" applyFill="1" applyBorder="1" applyAlignment="1" applyProtection="1">
      <alignment vertical="center" wrapText="1"/>
      <protection/>
    </xf>
    <xf numFmtId="179" fontId="13" fillId="19" borderId="9" xfId="17" applyNumberFormat="1" applyFont="1" applyFill="1" applyBorder="1" applyAlignment="1" applyProtection="1">
      <alignment vertical="center" wrapText="1"/>
      <protection/>
    </xf>
    <xf numFmtId="49" fontId="21" fillId="22" borderId="16" xfId="0" applyNumberFormat="1" applyFont="1" applyFill="1" applyBorder="1" applyAlignment="1" applyProtection="1">
      <alignment horizontal="left" vertical="center"/>
      <protection/>
    </xf>
    <xf numFmtId="1" fontId="5" fillId="22" borderId="16" xfId="0" applyNumberFormat="1" applyFont="1" applyFill="1" applyBorder="1" applyAlignment="1" applyProtection="1">
      <alignment horizontal="left" vertical="center"/>
      <protection/>
    </xf>
    <xf numFmtId="183" fontId="5" fillId="22" borderId="16" xfId="0" applyNumberFormat="1" applyFont="1" applyFill="1" applyBorder="1" applyAlignment="1" applyProtection="1">
      <alignment horizontal="right" vertical="center"/>
      <protection/>
    </xf>
    <xf numFmtId="183" fontId="14" fillId="22" borderId="16" xfId="0" applyNumberFormat="1" applyFont="1" applyFill="1" applyBorder="1" applyAlignment="1" applyProtection="1">
      <alignment horizontal="right" vertical="center"/>
      <protection/>
    </xf>
    <xf numFmtId="49" fontId="21" fillId="23" borderId="14" xfId="0" applyNumberFormat="1" applyFont="1" applyFill="1" applyBorder="1" applyAlignment="1" applyProtection="1">
      <alignment horizontal="left" vertical="center"/>
      <protection/>
    </xf>
    <xf numFmtId="1" fontId="14" fillId="23" borderId="14" xfId="0" applyNumberFormat="1" applyFont="1" applyFill="1" applyBorder="1" applyAlignment="1" applyProtection="1">
      <alignment horizontal="left" vertical="center"/>
      <protection/>
    </xf>
    <xf numFmtId="183" fontId="14" fillId="21" borderId="16" xfId="0" applyNumberFormat="1" applyFont="1" applyFill="1" applyBorder="1" applyAlignment="1" applyProtection="1">
      <alignment horizontal="right" vertical="center"/>
      <protection/>
    </xf>
    <xf numFmtId="183" fontId="14" fillId="23" borderId="14" xfId="0" applyNumberFormat="1" applyFont="1" applyFill="1" applyBorder="1" applyAlignment="1" applyProtection="1">
      <alignment horizontal="right" vertical="center"/>
      <protection/>
    </xf>
    <xf numFmtId="49" fontId="14" fillId="0" borderId="14" xfId="56" applyNumberFormat="1" applyFont="1" applyFill="1" applyBorder="1" applyAlignment="1" applyProtection="1">
      <alignment horizontal="left" vertical="center"/>
      <protection/>
    </xf>
    <xf numFmtId="1" fontId="14" fillId="0" borderId="14" xfId="56" applyNumberFormat="1" applyFont="1" applyFill="1" applyBorder="1" applyAlignment="1" applyProtection="1">
      <alignment horizontal="left" vertical="center" wrapText="1"/>
      <protection/>
    </xf>
    <xf numFmtId="49" fontId="14" fillId="0" borderId="14" xfId="56" applyNumberFormat="1" applyFont="1" applyFill="1" applyBorder="1" applyAlignment="1" applyProtection="1">
      <alignment horizontal="left" vertical="center" indent="1"/>
      <protection/>
    </xf>
    <xf numFmtId="49" fontId="14" fillId="0" borderId="14" xfId="56" applyNumberFormat="1" applyFont="1" applyFill="1" applyBorder="1" applyAlignment="1" applyProtection="1">
      <alignment horizontal="left" vertical="center" indent="2"/>
      <protection/>
    </xf>
    <xf numFmtId="49" fontId="14" fillId="0" borderId="18" xfId="56" applyNumberFormat="1" applyFont="1" applyFill="1" applyBorder="1" applyAlignment="1" applyProtection="1">
      <alignment horizontal="left" vertical="center" indent="2"/>
      <protection/>
    </xf>
    <xf numFmtId="1" fontId="14" fillId="0" borderId="18" xfId="56" applyNumberFormat="1" applyFont="1" applyFill="1" applyBorder="1" applyAlignment="1" applyProtection="1">
      <alignment horizontal="left" vertical="center" wrapText="1"/>
      <protection/>
    </xf>
    <xf numFmtId="183" fontId="14" fillId="21" borderId="22" xfId="0" applyNumberFormat="1" applyFont="1" applyFill="1" applyBorder="1" applyAlignment="1" applyProtection="1">
      <alignment horizontal="right" vertical="center"/>
      <protection/>
    </xf>
    <xf numFmtId="182" fontId="14" fillId="0" borderId="18" xfId="56" applyNumberFormat="1" applyFont="1" applyFill="1" applyBorder="1" applyAlignment="1" applyProtection="1">
      <alignment horizontal="right" vertical="center"/>
      <protection/>
    </xf>
    <xf numFmtId="49" fontId="14" fillId="0" borderId="9" xfId="56" applyNumberFormat="1" applyFont="1" applyFill="1" applyBorder="1" applyAlignment="1" applyProtection="1">
      <alignment horizontal="left" vertical="center" indent="2"/>
      <protection/>
    </xf>
    <xf numFmtId="1" fontId="14" fillId="0" borderId="9" xfId="56" applyNumberFormat="1" applyFont="1" applyFill="1" applyBorder="1" applyAlignment="1" applyProtection="1">
      <alignment horizontal="left" vertical="center" wrapText="1"/>
      <protection/>
    </xf>
    <xf numFmtId="183" fontId="14" fillId="21" borderId="9" xfId="0" applyNumberFormat="1" applyFont="1" applyFill="1" applyBorder="1" applyAlignment="1" applyProtection="1">
      <alignment horizontal="right" vertical="center"/>
      <protection/>
    </xf>
    <xf numFmtId="49" fontId="14" fillId="0" borderId="16" xfId="56" applyNumberFormat="1" applyFont="1" applyFill="1" applyBorder="1" applyAlignment="1" applyProtection="1">
      <alignment horizontal="left" vertical="center" indent="2"/>
      <protection/>
    </xf>
    <xf numFmtId="1" fontId="14" fillId="0" borderId="16" xfId="56" applyNumberFormat="1" applyFont="1" applyFill="1" applyBorder="1" applyAlignment="1" applyProtection="1">
      <alignment horizontal="left" vertical="center" wrapText="1"/>
      <protection/>
    </xf>
    <xf numFmtId="182" fontId="14" fillId="0" borderId="16" xfId="56" applyNumberFormat="1" applyFont="1" applyFill="1" applyBorder="1" applyAlignment="1" applyProtection="1">
      <alignment horizontal="right" vertical="center"/>
      <protection/>
    </xf>
    <xf numFmtId="49" fontId="14" fillId="0" borderId="9" xfId="56" applyNumberFormat="1" applyFont="1" applyFill="1" applyBorder="1" applyAlignment="1" applyProtection="1">
      <alignment horizontal="left" vertical="center"/>
      <protection/>
    </xf>
    <xf numFmtId="49" fontId="14" fillId="0" borderId="9" xfId="56" applyNumberFormat="1" applyFont="1" applyFill="1" applyBorder="1" applyAlignment="1" applyProtection="1">
      <alignment horizontal="left" vertical="center" indent="1"/>
      <protection/>
    </xf>
    <xf numFmtId="49" fontId="14" fillId="0" borderId="16" xfId="56" applyNumberFormat="1" applyFont="1" applyFill="1" applyBorder="1" applyAlignment="1" applyProtection="1">
      <alignment horizontal="left" vertical="center" indent="1"/>
      <protection/>
    </xf>
    <xf numFmtId="49" fontId="14" fillId="22" borderId="9" xfId="56" applyNumberFormat="1" applyFont="1" applyFill="1" applyBorder="1" applyAlignment="1" applyProtection="1">
      <alignment horizontal="left" vertical="center" indent="2"/>
      <protection/>
    </xf>
    <xf numFmtId="1" fontId="5" fillId="22" borderId="9" xfId="56" applyNumberFormat="1" applyFont="1" applyFill="1" applyBorder="1" applyAlignment="1" applyProtection="1">
      <alignment horizontal="left" vertical="center" wrapText="1"/>
      <protection/>
    </xf>
    <xf numFmtId="183" fontId="14" fillId="22" borderId="9" xfId="0" applyNumberFormat="1" applyFont="1" applyFill="1" applyBorder="1" applyAlignment="1" applyProtection="1">
      <alignment horizontal="right" vertical="center"/>
      <protection/>
    </xf>
    <xf numFmtId="182" fontId="14" fillId="22" borderId="9" xfId="56" applyNumberFormat="1" applyFont="1" applyFill="1" applyBorder="1" applyAlignment="1" applyProtection="1">
      <alignment horizontal="right" vertical="center"/>
      <protection/>
    </xf>
    <xf numFmtId="0" fontId="10" fillId="23" borderId="22" xfId="0" applyFont="1" applyFill="1" applyBorder="1" applyAlignment="1" applyProtection="1">
      <alignment horizontal="left" vertical="center"/>
      <protection/>
    </xf>
    <xf numFmtId="1" fontId="14" fillId="23" borderId="22" xfId="0" applyNumberFormat="1" applyFont="1" applyFill="1" applyBorder="1" applyAlignment="1" applyProtection="1">
      <alignment horizontal="left" vertical="center"/>
      <protection/>
    </xf>
    <xf numFmtId="183" fontId="14" fillId="23" borderId="22" xfId="0" applyNumberFormat="1" applyFont="1" applyFill="1" applyBorder="1" applyAlignment="1" applyProtection="1">
      <alignment horizontal="right" vertical="center"/>
      <protection/>
    </xf>
    <xf numFmtId="183" fontId="1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3" xfId="16" applyFont="1" applyBorder="1" applyAlignment="1" applyProtection="1">
      <alignment horizontal="center" vertical="center" wrapText="1"/>
      <protection/>
    </xf>
    <xf numFmtId="0" fontId="5" fillId="22" borderId="16" xfId="0" applyFont="1" applyFill="1" applyBorder="1" applyAlignment="1" applyProtection="1">
      <alignment horizontal="right" vertical="center"/>
      <protection/>
    </xf>
    <xf numFmtId="0" fontId="5" fillId="23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5" fillId="22" borderId="9" xfId="0" applyFont="1" applyFill="1" applyBorder="1" applyAlignment="1" applyProtection="1">
      <alignment horizontal="right" vertical="center"/>
      <protection/>
    </xf>
    <xf numFmtId="0" fontId="5" fillId="23" borderId="22" xfId="0" applyFont="1" applyFill="1" applyBorder="1" applyAlignment="1" applyProtection="1">
      <alignment horizontal="right" vertical="center"/>
      <protection/>
    </xf>
    <xf numFmtId="49" fontId="14" fillId="0" borderId="18" xfId="56" applyNumberFormat="1" applyFont="1" applyFill="1" applyBorder="1" applyAlignment="1" applyProtection="1">
      <alignment horizontal="left" vertical="center" indent="1"/>
      <protection/>
    </xf>
    <xf numFmtId="183" fontId="14" fillId="0" borderId="18" xfId="0" applyNumberFormat="1" applyFont="1" applyFill="1" applyBorder="1" applyAlignment="1" applyProtection="1">
      <alignment horizontal="right" vertical="center"/>
      <protection/>
    </xf>
    <xf numFmtId="49" fontId="14" fillId="0" borderId="16" xfId="56" applyNumberFormat="1" applyFont="1" applyFill="1" applyBorder="1" applyAlignment="1" applyProtection="1">
      <alignment horizontal="left" vertical="center"/>
      <protection/>
    </xf>
    <xf numFmtId="49" fontId="14" fillId="0" borderId="18" xfId="56" applyNumberFormat="1" applyFont="1" applyFill="1" applyBorder="1" applyAlignment="1" applyProtection="1">
      <alignment horizontal="left" vertical="center"/>
      <protection/>
    </xf>
    <xf numFmtId="49" fontId="14" fillId="0" borderId="24" xfId="56" applyNumberFormat="1" applyFont="1" applyFill="1" applyBorder="1" applyAlignment="1" applyProtection="1">
      <alignment horizontal="left" vertical="center" indent="2"/>
      <protection/>
    </xf>
    <xf numFmtId="1" fontId="14" fillId="0" borderId="24" xfId="56" applyNumberFormat="1" applyFont="1" applyFill="1" applyBorder="1" applyAlignment="1" applyProtection="1">
      <alignment horizontal="left" vertical="center" wrapText="1"/>
      <protection/>
    </xf>
    <xf numFmtId="182" fontId="14" fillId="0" borderId="24" xfId="56" applyNumberFormat="1" applyFont="1" applyFill="1" applyBorder="1" applyAlignment="1" applyProtection="1">
      <alignment horizontal="right" vertical="center"/>
      <protection/>
    </xf>
    <xf numFmtId="49" fontId="14" fillId="0" borderId="17" xfId="56" applyNumberFormat="1" applyFont="1" applyFill="1" applyBorder="1" applyAlignment="1" applyProtection="1">
      <alignment horizontal="left" vertical="center" indent="2"/>
      <protection/>
    </xf>
    <xf numFmtId="1" fontId="14" fillId="0" borderId="17" xfId="56" applyNumberFormat="1" applyFont="1" applyFill="1" applyBorder="1" applyAlignment="1" applyProtection="1">
      <alignment horizontal="left" vertical="center" wrapText="1"/>
      <protection/>
    </xf>
    <xf numFmtId="182" fontId="14" fillId="0" borderId="17" xfId="56" applyNumberFormat="1" applyFont="1" applyFill="1" applyBorder="1" applyAlignment="1" applyProtection="1">
      <alignment horizontal="right" vertical="center"/>
      <protection/>
    </xf>
    <xf numFmtId="0" fontId="10" fillId="0" borderId="9" xfId="16" applyFont="1" applyBorder="1" applyAlignment="1" applyProtection="1">
      <alignment/>
      <protection/>
    </xf>
    <xf numFmtId="0" fontId="10" fillId="0" borderId="24" xfId="16" applyFont="1" applyBorder="1" applyAlignment="1" applyProtection="1">
      <alignment/>
      <protection/>
    </xf>
    <xf numFmtId="0" fontId="10" fillId="0" borderId="17" xfId="16" applyFont="1" applyBorder="1" applyAlignment="1" applyProtection="1">
      <alignment/>
      <protection/>
    </xf>
    <xf numFmtId="0" fontId="2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184" fontId="13" fillId="19" borderId="9" xfId="50" applyNumberFormat="1" applyFont="1" applyFill="1" applyBorder="1" applyAlignment="1" applyProtection="1">
      <alignment vertical="center" wrapText="1"/>
      <protection/>
    </xf>
    <xf numFmtId="0" fontId="0" fillId="24" borderId="9" xfId="0" applyFill="1" applyBorder="1" applyAlignment="1" applyProtection="1">
      <alignment/>
      <protection/>
    </xf>
    <xf numFmtId="0" fontId="45" fillId="24" borderId="26" xfId="16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 shrinkToFit="1"/>
      <protection/>
    </xf>
    <xf numFmtId="49" fontId="14" fillId="0" borderId="9" xfId="0" applyNumberFormat="1" applyFont="1" applyFill="1" applyBorder="1" applyAlignment="1" applyProtection="1">
      <alignment horizontal="center" vertical="center" shrinkToFit="1"/>
      <protection/>
    </xf>
    <xf numFmtId="0" fontId="14" fillId="0" borderId="9" xfId="0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1" fontId="14" fillId="0" borderId="27" xfId="56" applyNumberFormat="1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183" fontId="13" fillId="19" borderId="9" xfId="50" applyNumberFormat="1" applyFont="1" applyFill="1" applyBorder="1" applyAlignment="1" applyProtection="1">
      <alignment vertical="center" wrapText="1"/>
      <protection/>
    </xf>
    <xf numFmtId="183" fontId="0" fillId="24" borderId="9" xfId="0" applyNumberFormat="1" applyFill="1" applyBorder="1" applyAlignment="1" applyProtection="1">
      <alignment/>
      <protection/>
    </xf>
    <xf numFmtId="183" fontId="14" fillId="0" borderId="14" xfId="0" applyNumberFormat="1" applyFont="1" applyFill="1" applyBorder="1" applyAlignment="1" applyProtection="1">
      <alignment horizontal="center" vertical="center"/>
      <protection/>
    </xf>
    <xf numFmtId="183" fontId="14" fillId="0" borderId="14" xfId="56" applyNumberFormat="1" applyFont="1" applyFill="1" applyBorder="1" applyAlignment="1" applyProtection="1">
      <alignment horizontal="center" vertical="center"/>
      <protection/>
    </xf>
    <xf numFmtId="183" fontId="14" fillId="0" borderId="24" xfId="0" applyNumberFormat="1" applyFont="1" applyBorder="1" applyAlignment="1">
      <alignment horizontal="center"/>
    </xf>
    <xf numFmtId="183" fontId="14" fillId="0" borderId="9" xfId="0" applyNumberFormat="1" applyFont="1" applyBorder="1" applyAlignment="1">
      <alignment horizontal="center"/>
    </xf>
    <xf numFmtId="183" fontId="14" fillId="0" borderId="9" xfId="0" applyNumberFormat="1" applyFont="1" applyBorder="1" applyAlignment="1">
      <alignment horizontal="center"/>
    </xf>
    <xf numFmtId="183" fontId="14" fillId="0" borderId="9" xfId="0" applyNumberFormat="1" applyFont="1" applyFill="1" applyBorder="1" applyAlignment="1" applyProtection="1">
      <alignment horizontal="center" vertical="center" wrapText="1"/>
      <protection/>
    </xf>
    <xf numFmtId="183" fontId="14" fillId="0" borderId="18" xfId="56" applyNumberFormat="1" applyFont="1" applyFill="1" applyBorder="1" applyAlignment="1" applyProtection="1">
      <alignment horizontal="right" vertical="center"/>
      <protection/>
    </xf>
    <xf numFmtId="183" fontId="14" fillId="0" borderId="24" xfId="0" applyNumberFormat="1" applyFont="1" applyBorder="1" applyAlignment="1">
      <alignment horizontal="center"/>
    </xf>
    <xf numFmtId="183" fontId="14" fillId="0" borderId="9" xfId="56" applyNumberFormat="1" applyFont="1" applyFill="1" applyBorder="1" applyAlignment="1" applyProtection="1">
      <alignment horizontal="right" vertical="center"/>
      <protection/>
    </xf>
    <xf numFmtId="183" fontId="0" fillId="0" borderId="9" xfId="0" applyNumberFormat="1" applyBorder="1" applyAlignment="1">
      <alignment/>
    </xf>
    <xf numFmtId="183" fontId="14" fillId="0" borderId="9" xfId="0" applyNumberFormat="1" applyFont="1" applyBorder="1" applyAlignment="1">
      <alignment horizontal="center" vertical="center" shrinkToFit="1"/>
    </xf>
    <xf numFmtId="183" fontId="14" fillId="0" borderId="18" xfId="0" applyNumberFormat="1" applyFont="1" applyFill="1" applyBorder="1" applyAlignment="1" applyProtection="1">
      <alignment horizontal="center" vertical="center" wrapText="1"/>
      <protection/>
    </xf>
    <xf numFmtId="183" fontId="14" fillId="0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183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3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83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83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0" fillId="0" borderId="20" xfId="16" applyFont="1" applyBorder="1" applyAlignment="1" applyProtection="1">
      <alignment horizontal="center" vertical="center"/>
      <protection/>
    </xf>
    <xf numFmtId="0" fontId="10" fillId="0" borderId="9" xfId="16" applyFont="1" applyBorder="1" applyAlignment="1" applyProtection="1">
      <alignment horizontal="center" vertical="center"/>
      <protection/>
    </xf>
    <xf numFmtId="0" fontId="10" fillId="0" borderId="15" xfId="16" applyFont="1" applyBorder="1" applyAlignment="1" applyProtection="1">
      <alignment vertical="center"/>
      <protection/>
    </xf>
    <xf numFmtId="0" fontId="10" fillId="0" borderId="31" xfId="16" applyFont="1" applyBorder="1" applyAlignment="1" applyProtection="1">
      <alignment horizontal="center" vertical="center"/>
      <protection/>
    </xf>
    <xf numFmtId="0" fontId="10" fillId="0" borderId="10" xfId="16" applyFont="1" applyBorder="1" applyAlignment="1" applyProtection="1">
      <alignment horizontal="center" vertical="center"/>
      <protection/>
    </xf>
    <xf numFmtId="183" fontId="13" fillId="19" borderId="9" xfId="50" applyNumberFormat="1" applyFont="1" applyFill="1" applyBorder="1" applyAlignment="1" applyProtection="1">
      <alignment horizontal="center" vertical="center" wrapText="1"/>
      <protection/>
    </xf>
    <xf numFmtId="183" fontId="10" fillId="24" borderId="31" xfId="16" applyNumberFormat="1" applyFont="1" applyFill="1" applyBorder="1" applyAlignment="1" applyProtection="1">
      <alignment horizontal="center" vertical="center"/>
      <protection/>
    </xf>
    <xf numFmtId="183" fontId="10" fillId="24" borderId="26" xfId="16" applyNumberFormat="1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183" fontId="14" fillId="0" borderId="32" xfId="0" applyNumberFormat="1" applyFont="1" applyFill="1" applyBorder="1" applyAlignment="1" applyProtection="1">
      <alignment horizontal="center"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5" fillId="24" borderId="14" xfId="0" applyFont="1" applyFill="1" applyBorder="1" applyAlignment="1" applyProtection="1">
      <alignment vertical="center"/>
      <protection/>
    </xf>
    <xf numFmtId="183" fontId="14" fillId="24" borderId="14" xfId="0" applyNumberFormat="1" applyFont="1" applyFill="1" applyBorder="1" applyAlignment="1" applyProtection="1">
      <alignment horizontal="center" vertical="center"/>
      <protection/>
    </xf>
    <xf numFmtId="183" fontId="14" fillId="24" borderId="32" xfId="0" applyNumberFormat="1" applyFont="1" applyFill="1" applyBorder="1" applyAlignment="1" applyProtection="1">
      <alignment horizontal="center" vertical="center"/>
      <protection/>
    </xf>
    <xf numFmtId="183" fontId="14" fillId="21" borderId="14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10" fillId="0" borderId="33" xfId="16" applyFont="1" applyBorder="1" applyAlignment="1" applyProtection="1">
      <alignment horizontal="center" vertical="center" wrapText="1"/>
      <protection/>
    </xf>
    <xf numFmtId="0" fontId="10" fillId="0" borderId="10" xfId="16" applyFont="1" applyBorder="1" applyAlignment="1" applyProtection="1">
      <alignment horizontal="center" vertical="center" wrapText="1"/>
      <protection/>
    </xf>
    <xf numFmtId="0" fontId="10" fillId="0" borderId="34" xfId="16" applyFont="1" applyBorder="1" applyAlignment="1" applyProtection="1">
      <alignment horizontal="center" vertical="center" wrapText="1"/>
      <protection/>
    </xf>
    <xf numFmtId="183" fontId="9" fillId="24" borderId="14" xfId="0" applyNumberFormat="1" applyFont="1" applyFill="1" applyBorder="1" applyAlignment="1" applyProtection="1">
      <alignment horizontal="center" vertical="center"/>
      <protection/>
    </xf>
    <xf numFmtId="183" fontId="10" fillId="24" borderId="26" xfId="16" applyNumberFormat="1" applyFont="1" applyFill="1" applyBorder="1" applyAlignment="1" applyProtection="1">
      <alignment horizontal="center" vertical="center" wrapText="1"/>
      <protection/>
    </xf>
    <xf numFmtId="0" fontId="10" fillId="24" borderId="13" xfId="16" applyFont="1" applyFill="1" applyBorder="1" applyAlignment="1" applyProtection="1">
      <alignment horizontal="center" vertical="center"/>
      <protection/>
    </xf>
    <xf numFmtId="0" fontId="10" fillId="24" borderId="35" xfId="16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183" fontId="14" fillId="0" borderId="18" xfId="0" applyNumberFormat="1" applyFont="1" applyFill="1" applyBorder="1" applyAlignment="1" applyProtection="1">
      <alignment horizontal="center" vertical="center"/>
      <protection/>
    </xf>
    <xf numFmtId="183" fontId="14" fillId="0" borderId="9" xfId="0" applyNumberFormat="1" applyFont="1" applyFill="1" applyBorder="1" applyAlignment="1" applyProtection="1">
      <alignment horizontal="center" vertical="center"/>
      <protection/>
    </xf>
    <xf numFmtId="183" fontId="14" fillId="24" borderId="9" xfId="0" applyNumberFormat="1" applyFont="1" applyFill="1" applyBorder="1" applyAlignment="1" applyProtection="1">
      <alignment horizontal="center" vertical="center"/>
      <protection/>
    </xf>
    <xf numFmtId="183" fontId="14" fillId="2" borderId="14" xfId="56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183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83" fontId="14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183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183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16" applyFont="1" applyAlignment="1" applyProtection="1">
      <alignment/>
      <protection/>
    </xf>
    <xf numFmtId="0" fontId="45" fillId="0" borderId="15" xfId="16" applyFont="1" applyBorder="1" applyAlignment="1" applyProtection="1">
      <alignment horizontal="center" vertical="center"/>
      <protection/>
    </xf>
    <xf numFmtId="183" fontId="14" fillId="0" borderId="32" xfId="0" applyNumberFormat="1" applyFont="1" applyFill="1" applyBorder="1" applyAlignment="1" applyProtection="1">
      <alignment horizontal="right" vertical="center"/>
      <protection/>
    </xf>
    <xf numFmtId="183" fontId="14" fillId="24" borderId="14" xfId="0" applyNumberFormat="1" applyFont="1" applyFill="1" applyBorder="1" applyAlignment="1" applyProtection="1">
      <alignment horizontal="right" vertical="center"/>
      <protection/>
    </xf>
    <xf numFmtId="183" fontId="14" fillId="24" borderId="32" xfId="0" applyNumberFormat="1" applyFont="1" applyFill="1" applyBorder="1" applyAlignment="1" applyProtection="1">
      <alignment horizontal="right" vertical="center"/>
      <protection/>
    </xf>
    <xf numFmtId="183" fontId="14" fillId="21" borderId="14" xfId="0" applyNumberFormat="1" applyFont="1" applyFill="1" applyBorder="1" applyAlignment="1" applyProtection="1">
      <alignment horizontal="right" vertical="center"/>
      <protection/>
    </xf>
    <xf numFmtId="0" fontId="10" fillId="0" borderId="23" xfId="16" applyFont="1" applyBorder="1" applyAlignment="1" applyProtection="1">
      <alignment horizontal="center" vertical="center"/>
      <protection/>
    </xf>
    <xf numFmtId="0" fontId="10" fillId="0" borderId="13" xfId="16" applyFont="1" applyBorder="1" applyAlignment="1" applyProtection="1">
      <alignment horizontal="center" vertical="center"/>
      <protection/>
    </xf>
    <xf numFmtId="0" fontId="10" fillId="0" borderId="35" xfId="16" applyFont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/>
      <protection/>
    </xf>
    <xf numFmtId="183" fontId="14" fillId="24" borderId="9" xfId="0" applyNumberFormat="1" applyFont="1" applyFill="1" applyBorder="1" applyAlignment="1" applyProtection="1">
      <alignment horizontal="right" vertical="center"/>
      <protection/>
    </xf>
    <xf numFmtId="183" fontId="14" fillId="2" borderId="14" xfId="56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 vertical="center" wrapText="1" shrinkToFit="1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183" fontId="14" fillId="0" borderId="9" xfId="0" applyNumberFormat="1" applyFont="1" applyBorder="1" applyAlignment="1">
      <alignment horizontal="right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  <protection/>
    </xf>
    <xf numFmtId="0" fontId="46" fillId="0" borderId="9" xfId="0" applyFont="1" applyFill="1" applyBorder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183" fontId="9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center"/>
      <protection/>
    </xf>
    <xf numFmtId="4" fontId="14" fillId="0" borderId="9" xfId="0" applyNumberFormat="1" applyFont="1" applyBorder="1" applyAlignment="1">
      <alignment horizontal="right" vertical="center" shrinkToFit="1"/>
    </xf>
    <xf numFmtId="0" fontId="4" fillId="0" borderId="9" xfId="0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right"/>
      <protection/>
    </xf>
    <xf numFmtId="183" fontId="5" fillId="0" borderId="9" xfId="0" applyNumberFormat="1" applyFont="1" applyBorder="1" applyAlignment="1">
      <alignment horizontal="right" vertical="center" shrinkToFit="1"/>
    </xf>
    <xf numFmtId="183" fontId="5" fillId="0" borderId="9" xfId="0" applyNumberFormat="1" applyFont="1" applyFill="1" applyBorder="1" applyAlignment="1" applyProtection="1">
      <alignment horizontal="left" vertical="center" shrinkToFit="1"/>
      <protection/>
    </xf>
    <xf numFmtId="183" fontId="5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</cellXfs>
  <cellStyles count="54">
    <cellStyle name="Normal" xfId="0"/>
    <cellStyle name="常规_Sheet1" xfId="15"/>
    <cellStyle name="常规 2" xfId="16"/>
    <cellStyle name="常规_表二_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常规_表二_3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常规_来源明细表(单位-科目)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4" sqref="A4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74" customFormat="1" ht="15.75" customHeight="1">
      <c r="A1" s="274" t="s">
        <v>0</v>
      </c>
    </row>
    <row r="2" spans="1:6" s="275" customFormat="1" ht="39.75" customHeight="1">
      <c r="A2" s="3" t="s">
        <v>1</v>
      </c>
      <c r="B2" s="3"/>
      <c r="C2" s="3"/>
      <c r="D2" s="3"/>
      <c r="E2" s="3"/>
      <c r="F2" s="3"/>
    </row>
    <row r="3" ht="16.5">
      <c r="F3" s="16"/>
    </row>
    <row r="4" spans="1:6" ht="19.5" customHeight="1">
      <c r="A4" s="196" t="s">
        <v>2</v>
      </c>
      <c r="F4" s="16" t="s">
        <v>3</v>
      </c>
    </row>
    <row r="5" spans="1:6" ht="15" customHeight="1">
      <c r="A5" s="197" t="s">
        <v>4</v>
      </c>
      <c r="B5" s="197" t="s">
        <v>5</v>
      </c>
      <c r="C5" s="197" t="s">
        <v>6</v>
      </c>
      <c r="D5" s="197"/>
      <c r="E5" s="197"/>
      <c r="F5" s="197" t="s">
        <v>5</v>
      </c>
    </row>
    <row r="6" spans="1:6" ht="15" customHeight="1">
      <c r="A6" s="276" t="s">
        <v>7</v>
      </c>
      <c r="B6" s="277" t="s">
        <v>8</v>
      </c>
      <c r="C6" s="278" t="s">
        <v>9</v>
      </c>
      <c r="D6" s="279" t="s">
        <v>8</v>
      </c>
      <c r="E6" s="295"/>
      <c r="F6" s="296"/>
    </row>
    <row r="7" spans="1:6" ht="27.75" customHeight="1">
      <c r="A7" s="280"/>
      <c r="B7" s="281"/>
      <c r="C7" s="282"/>
      <c r="D7" s="283" t="s">
        <v>10</v>
      </c>
      <c r="E7" s="297" t="s">
        <v>11</v>
      </c>
      <c r="F7" s="297" t="s">
        <v>12</v>
      </c>
    </row>
    <row r="8" spans="1:6" ht="13.5" customHeight="1">
      <c r="A8" s="284" t="s">
        <v>13</v>
      </c>
      <c r="B8" s="323">
        <f>B9</f>
        <v>3066135.41</v>
      </c>
      <c r="C8" s="285" t="s">
        <v>14</v>
      </c>
      <c r="D8" s="324">
        <f>E8</f>
        <v>3066135.41</v>
      </c>
      <c r="E8" s="324">
        <v>3066135.41</v>
      </c>
      <c r="F8" s="15"/>
    </row>
    <row r="9" spans="1:6" ht="13.5" customHeight="1">
      <c r="A9" s="287" t="s">
        <v>15</v>
      </c>
      <c r="B9" s="323">
        <v>3066135.41</v>
      </c>
      <c r="C9" s="284" t="s">
        <v>16</v>
      </c>
      <c r="D9" s="324"/>
      <c r="E9" s="324"/>
      <c r="F9" s="15"/>
    </row>
    <row r="10" spans="1:6" ht="13.5" customHeight="1">
      <c r="A10" s="287" t="s">
        <v>17</v>
      </c>
      <c r="B10" s="323"/>
      <c r="C10" s="284" t="s">
        <v>18</v>
      </c>
      <c r="D10" s="324"/>
      <c r="E10" s="324"/>
      <c r="F10" s="15"/>
    </row>
    <row r="11" spans="1:6" ht="13.5" customHeight="1">
      <c r="A11" s="284" t="s">
        <v>19</v>
      </c>
      <c r="B11" s="323"/>
      <c r="C11" s="284" t="s">
        <v>20</v>
      </c>
      <c r="D11" s="324"/>
      <c r="E11" s="324"/>
      <c r="F11" s="15"/>
    </row>
    <row r="12" spans="1:6" ht="13.5" customHeight="1">
      <c r="A12" s="284" t="s">
        <v>21</v>
      </c>
      <c r="B12" s="323"/>
      <c r="C12" s="284" t="s">
        <v>22</v>
      </c>
      <c r="D12" s="324"/>
      <c r="E12" s="324"/>
      <c r="F12" s="15"/>
    </row>
    <row r="13" spans="1:6" ht="13.5" customHeight="1">
      <c r="A13" s="284" t="s">
        <v>23</v>
      </c>
      <c r="B13" s="323"/>
      <c r="C13" s="284" t="s">
        <v>24</v>
      </c>
      <c r="D13" s="324">
        <f>E13</f>
        <v>2379797.2</v>
      </c>
      <c r="E13" s="324">
        <v>2379797.2</v>
      </c>
      <c r="F13" s="15"/>
    </row>
    <row r="14" spans="1:6" ht="13.5" customHeight="1">
      <c r="A14" s="284"/>
      <c r="B14" s="323"/>
      <c r="C14" s="284" t="s">
        <v>25</v>
      </c>
      <c r="D14" s="324"/>
      <c r="E14" s="324"/>
      <c r="F14" s="15"/>
    </row>
    <row r="15" spans="1:6" ht="13.5" customHeight="1">
      <c r="A15" s="287" t="s">
        <v>5</v>
      </c>
      <c r="B15" s="325"/>
      <c r="C15" s="284" t="s">
        <v>26</v>
      </c>
      <c r="D15" s="324"/>
      <c r="E15" s="324"/>
      <c r="F15" s="15"/>
    </row>
    <row r="16" spans="1:6" ht="13.5" customHeight="1">
      <c r="A16" s="284" t="s">
        <v>5</v>
      </c>
      <c r="B16" s="325"/>
      <c r="C16" s="284" t="s">
        <v>27</v>
      </c>
      <c r="D16" s="324">
        <f>E16</f>
        <v>299311.04</v>
      </c>
      <c r="E16" s="324">
        <v>299311.04</v>
      </c>
      <c r="F16" s="15"/>
    </row>
    <row r="17" spans="1:6" ht="13.5" customHeight="1">
      <c r="A17" s="284" t="s">
        <v>5</v>
      </c>
      <c r="B17" s="325"/>
      <c r="C17" s="284" t="s">
        <v>28</v>
      </c>
      <c r="D17" s="324">
        <f>E17</f>
        <v>133594.76</v>
      </c>
      <c r="E17" s="324">
        <v>133594.76</v>
      </c>
      <c r="F17" s="15"/>
    </row>
    <row r="18" spans="1:6" ht="13.5" customHeight="1">
      <c r="A18" s="284" t="s">
        <v>5</v>
      </c>
      <c r="B18" s="325"/>
      <c r="C18" s="284" t="s">
        <v>29</v>
      </c>
      <c r="D18" s="324"/>
      <c r="E18" s="324"/>
      <c r="F18" s="15"/>
    </row>
    <row r="19" spans="1:6" ht="13.5" customHeight="1">
      <c r="A19" s="284" t="s">
        <v>5</v>
      </c>
      <c r="B19" s="325"/>
      <c r="C19" s="284" t="s">
        <v>30</v>
      </c>
      <c r="D19" s="324"/>
      <c r="E19" s="324"/>
      <c r="F19" s="15"/>
    </row>
    <row r="20" spans="1:6" ht="13.5" customHeight="1">
      <c r="A20" s="284" t="s">
        <v>5</v>
      </c>
      <c r="B20" s="325"/>
      <c r="C20" s="284" t="s">
        <v>31</v>
      </c>
      <c r="D20" s="324"/>
      <c r="E20" s="324"/>
      <c r="F20" s="15"/>
    </row>
    <row r="21" spans="1:6" ht="13.5" customHeight="1">
      <c r="A21" s="284" t="s">
        <v>5</v>
      </c>
      <c r="B21" s="325"/>
      <c r="C21" s="284" t="s">
        <v>32</v>
      </c>
      <c r="D21" s="324"/>
      <c r="E21" s="324"/>
      <c r="F21" s="15"/>
    </row>
    <row r="22" spans="1:6" ht="13.5" customHeight="1">
      <c r="A22" s="284" t="s">
        <v>5</v>
      </c>
      <c r="B22" s="325"/>
      <c r="C22" s="284" t="s">
        <v>33</v>
      </c>
      <c r="D22" s="324"/>
      <c r="E22" s="324"/>
      <c r="F22" s="15"/>
    </row>
    <row r="23" spans="1:6" ht="13.5" customHeight="1">
      <c r="A23" s="284" t="s">
        <v>5</v>
      </c>
      <c r="B23" s="325"/>
      <c r="C23" s="284" t="s">
        <v>34</v>
      </c>
      <c r="D23" s="324"/>
      <c r="E23" s="324"/>
      <c r="F23" s="15"/>
    </row>
    <row r="24" spans="1:6" ht="13.5" customHeight="1">
      <c r="A24" s="284" t="s">
        <v>5</v>
      </c>
      <c r="B24" s="325"/>
      <c r="C24" s="284" t="s">
        <v>35</v>
      </c>
      <c r="D24" s="324"/>
      <c r="E24" s="324"/>
      <c r="F24" s="15"/>
    </row>
    <row r="25" spans="1:6" ht="13.5" customHeight="1">
      <c r="A25" s="284" t="s">
        <v>5</v>
      </c>
      <c r="B25" s="325"/>
      <c r="C25" s="284" t="s">
        <v>36</v>
      </c>
      <c r="D25" s="324"/>
      <c r="E25" s="324"/>
      <c r="F25" s="15"/>
    </row>
    <row r="26" spans="1:6" ht="13.5" customHeight="1">
      <c r="A26" s="284" t="s">
        <v>5</v>
      </c>
      <c r="B26" s="325"/>
      <c r="C26" s="284" t="s">
        <v>37</v>
      </c>
      <c r="D26" s="324">
        <f>E26</f>
        <v>253432.41</v>
      </c>
      <c r="E26" s="324">
        <v>253432.41</v>
      </c>
      <c r="F26" s="15"/>
    </row>
    <row r="27" spans="1:6" ht="13.5" customHeight="1">
      <c r="A27" s="284" t="s">
        <v>5</v>
      </c>
      <c r="B27" s="325"/>
      <c r="C27" s="284" t="s">
        <v>38</v>
      </c>
      <c r="D27" s="284"/>
      <c r="E27" s="284"/>
      <c r="F27" s="15"/>
    </row>
    <row r="28" spans="1:6" ht="13.5" customHeight="1">
      <c r="A28" s="284" t="s">
        <v>5</v>
      </c>
      <c r="B28" s="325"/>
      <c r="C28" s="284" t="s">
        <v>39</v>
      </c>
      <c r="D28" s="284"/>
      <c r="E28" s="284"/>
      <c r="F28" s="15"/>
    </row>
    <row r="29" spans="1:6" ht="13.5" customHeight="1">
      <c r="A29" s="289" t="s">
        <v>40</v>
      </c>
      <c r="B29" s="325"/>
      <c r="C29" s="284"/>
      <c r="D29" s="284"/>
      <c r="E29" s="284"/>
      <c r="F29" s="15"/>
    </row>
    <row r="30" spans="1:6" ht="13.5" customHeight="1">
      <c r="A30" s="287" t="s">
        <v>41</v>
      </c>
      <c r="B30" s="325"/>
      <c r="C30" s="289" t="s">
        <v>42</v>
      </c>
      <c r="D30" s="284"/>
      <c r="E30" s="284"/>
      <c r="F30" s="15"/>
    </row>
    <row r="31" spans="1:6" ht="13.5" customHeight="1">
      <c r="A31" s="287" t="s">
        <v>43</v>
      </c>
      <c r="B31" s="323"/>
      <c r="C31" s="287" t="s">
        <v>41</v>
      </c>
      <c r="D31" s="326"/>
      <c r="E31" s="326"/>
      <c r="F31" s="15"/>
    </row>
    <row r="32" spans="1:6" ht="13.5" customHeight="1">
      <c r="A32" s="287"/>
      <c r="B32" s="323"/>
      <c r="C32" s="287" t="s">
        <v>44</v>
      </c>
      <c r="D32" s="327"/>
      <c r="E32" s="327"/>
      <c r="F32" s="15"/>
    </row>
    <row r="33" spans="1:6" ht="13.5" customHeight="1">
      <c r="A33" s="291" t="s">
        <v>45</v>
      </c>
      <c r="B33" s="323">
        <f>B9</f>
        <v>3066135.41</v>
      </c>
      <c r="C33" s="291" t="s">
        <v>46</v>
      </c>
      <c r="D33" s="291"/>
      <c r="E33" s="290">
        <f>SUM(E13:E32)</f>
        <v>3066135.41</v>
      </c>
      <c r="F33" s="15"/>
    </row>
    <row r="34" spans="1:6" ht="16.5">
      <c r="A34" s="294"/>
      <c r="B34" s="294"/>
      <c r="C34" s="294"/>
      <c r="D34" s="294"/>
      <c r="E34" s="294"/>
      <c r="F34" s="294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000000000000005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D14" sqref="D14"/>
    </sheetView>
  </sheetViews>
  <sheetFormatPr defaultColWidth="9.140625" defaultRowHeight="12.75" customHeight="1"/>
  <cols>
    <col min="1" max="1" width="8.8515625" style="24" customWidth="1"/>
    <col min="2" max="2" width="18.421875" style="24" customWidth="1"/>
    <col min="3" max="3" width="18.28125" style="24" customWidth="1"/>
    <col min="4" max="4" width="24.140625" style="24" customWidth="1"/>
    <col min="5" max="5" width="9.140625" style="24" customWidth="1"/>
    <col min="6" max="6" width="10.421875" style="24" customWidth="1"/>
    <col min="7" max="7" width="8.140625" style="24" customWidth="1"/>
    <col min="8" max="8" width="6.8515625" style="24" customWidth="1"/>
    <col min="9" max="9" width="7.28125" style="24" customWidth="1"/>
    <col min="10" max="10" width="6.421875" style="24" customWidth="1"/>
    <col min="11" max="11" width="4.7109375" style="24" customWidth="1"/>
    <col min="12" max="15" width="5.140625" style="24" customWidth="1"/>
    <col min="16" max="16" width="9.00390625" style="24" customWidth="1"/>
    <col min="17" max="16384" width="8.8515625" style="25" customWidth="1"/>
  </cols>
  <sheetData>
    <row r="1" ht="15" customHeight="1">
      <c r="A1" s="26" t="s">
        <v>257</v>
      </c>
    </row>
    <row r="2" spans="3:15" ht="21" customHeight="1">
      <c r="C2" s="27" t="s">
        <v>258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9.5" customHeight="1">
      <c r="A3" s="28" t="s">
        <v>2</v>
      </c>
      <c r="B3" s="29"/>
      <c r="C3" s="29"/>
      <c r="D3" s="1"/>
      <c r="E3" s="1"/>
      <c r="F3" s="45"/>
      <c r="G3" s="16"/>
      <c r="H3" s="46"/>
      <c r="J3" s="16"/>
      <c r="K3" s="56"/>
      <c r="L3" s="56"/>
      <c r="M3" s="62" t="s">
        <v>259</v>
      </c>
      <c r="O3" s="56"/>
    </row>
    <row r="4" spans="1:15" ht="30" customHeight="1">
      <c r="A4" s="30" t="s">
        <v>73</v>
      </c>
      <c r="B4" s="30" t="s">
        <v>260</v>
      </c>
      <c r="C4" s="31" t="s">
        <v>261</v>
      </c>
      <c r="D4" s="32" t="s">
        <v>262</v>
      </c>
      <c r="E4" s="47" t="s">
        <v>263</v>
      </c>
      <c r="F4" s="31" t="s">
        <v>264</v>
      </c>
      <c r="G4" s="31"/>
      <c r="H4" s="31"/>
      <c r="I4" s="31"/>
      <c r="J4" s="31"/>
      <c r="K4" s="31"/>
      <c r="L4" s="31" t="s">
        <v>265</v>
      </c>
      <c r="M4" s="31" t="s">
        <v>266</v>
      </c>
      <c r="N4" s="31" t="s">
        <v>267</v>
      </c>
      <c r="O4" s="63" t="s">
        <v>268</v>
      </c>
    </row>
    <row r="5" spans="1:15" ht="27.75" customHeight="1">
      <c r="A5" s="30"/>
      <c r="B5" s="30"/>
      <c r="C5" s="31"/>
      <c r="D5" s="32"/>
      <c r="E5" s="47"/>
      <c r="F5" s="47" t="s">
        <v>50</v>
      </c>
      <c r="G5" s="47" t="s">
        <v>269</v>
      </c>
      <c r="H5" s="47"/>
      <c r="I5" s="47"/>
      <c r="J5" s="31" t="s">
        <v>12</v>
      </c>
      <c r="K5" s="57" t="s">
        <v>135</v>
      </c>
      <c r="L5" s="31"/>
      <c r="M5" s="31"/>
      <c r="N5" s="31"/>
      <c r="O5" s="63"/>
    </row>
    <row r="6" spans="1:15" ht="105" customHeight="1">
      <c r="A6" s="33"/>
      <c r="B6" s="33"/>
      <c r="C6" s="34"/>
      <c r="D6" s="35"/>
      <c r="E6" s="48"/>
      <c r="F6" s="48"/>
      <c r="G6" s="48" t="s">
        <v>10</v>
      </c>
      <c r="H6" s="34" t="s">
        <v>136</v>
      </c>
      <c r="I6" s="34" t="s">
        <v>270</v>
      </c>
      <c r="J6" s="34" t="s">
        <v>136</v>
      </c>
      <c r="K6" s="57"/>
      <c r="L6" s="34"/>
      <c r="M6" s="34"/>
      <c r="N6" s="34"/>
      <c r="O6" s="64"/>
    </row>
    <row r="7" spans="1:15" s="23" customFormat="1" ht="32.25" customHeight="1">
      <c r="A7" s="36"/>
      <c r="B7" s="36" t="s">
        <v>100</v>
      </c>
      <c r="C7" s="36"/>
      <c r="D7" s="36"/>
      <c r="E7" s="36"/>
      <c r="F7" s="36">
        <f>F8+F11</f>
        <v>518000</v>
      </c>
      <c r="G7" s="36"/>
      <c r="H7" s="36"/>
      <c r="I7" s="36"/>
      <c r="J7" s="36"/>
      <c r="K7" s="36"/>
      <c r="L7" s="36"/>
      <c r="M7" s="36"/>
      <c r="N7" s="36"/>
      <c r="O7" s="36"/>
    </row>
    <row r="8" spans="1:15" s="23" customFormat="1" ht="32.25" customHeight="1">
      <c r="A8" s="37"/>
      <c r="B8" s="38" t="s">
        <v>77</v>
      </c>
      <c r="C8" s="37"/>
      <c r="D8" s="39"/>
      <c r="E8" s="37"/>
      <c r="F8" s="49">
        <f>F9+F10</f>
        <v>70000</v>
      </c>
      <c r="G8" s="49"/>
      <c r="H8" s="50"/>
      <c r="I8" s="50"/>
      <c r="J8" s="50"/>
      <c r="K8" s="50"/>
      <c r="L8" s="58"/>
      <c r="M8" s="58"/>
      <c r="N8" s="58"/>
      <c r="O8" s="65"/>
    </row>
    <row r="9" spans="1:15" s="23" customFormat="1" ht="32.25" customHeight="1">
      <c r="A9" s="40">
        <v>2050102</v>
      </c>
      <c r="B9" s="40" t="s">
        <v>88</v>
      </c>
      <c r="C9" s="41" t="s">
        <v>271</v>
      </c>
      <c r="D9" s="41" t="s">
        <v>271</v>
      </c>
      <c r="E9" s="51" t="s">
        <v>272</v>
      </c>
      <c r="F9" s="52">
        <f>G9</f>
        <v>50000</v>
      </c>
      <c r="G9" s="52">
        <f>H9</f>
        <v>50000</v>
      </c>
      <c r="H9" s="53">
        <v>50000</v>
      </c>
      <c r="I9" s="59"/>
      <c r="J9" s="59"/>
      <c r="K9" s="59"/>
      <c r="L9" s="60" t="s">
        <v>273</v>
      </c>
      <c r="M9" s="60" t="s">
        <v>273</v>
      </c>
      <c r="N9" s="60" t="s">
        <v>273</v>
      </c>
      <c r="O9" s="66"/>
    </row>
    <row r="10" spans="1:15" s="23" customFormat="1" ht="32.25" customHeight="1">
      <c r="A10" s="40">
        <v>2050102</v>
      </c>
      <c r="B10" s="40" t="s">
        <v>88</v>
      </c>
      <c r="C10" s="41" t="s">
        <v>274</v>
      </c>
      <c r="D10" s="41" t="s">
        <v>275</v>
      </c>
      <c r="E10" s="51" t="s">
        <v>272</v>
      </c>
      <c r="F10" s="52">
        <f>G10</f>
        <v>20000</v>
      </c>
      <c r="G10" s="52">
        <f>H10</f>
        <v>20000</v>
      </c>
      <c r="H10" s="53">
        <v>20000</v>
      </c>
      <c r="I10" s="59"/>
      <c r="J10" s="59"/>
      <c r="K10" s="59"/>
      <c r="L10" s="60" t="s">
        <v>273</v>
      </c>
      <c r="M10" s="60" t="s">
        <v>273</v>
      </c>
      <c r="N10" s="60" t="s">
        <v>273</v>
      </c>
      <c r="O10" s="66"/>
    </row>
    <row r="11" spans="1:15" s="23" customFormat="1" ht="32.25" customHeight="1">
      <c r="A11" s="42"/>
      <c r="B11" s="43" t="s">
        <v>89</v>
      </c>
      <c r="C11" s="42"/>
      <c r="D11" s="44"/>
      <c r="E11" s="43"/>
      <c r="F11" s="54">
        <f>F12+F13+F14</f>
        <v>448000</v>
      </c>
      <c r="G11" s="54"/>
      <c r="H11" s="55"/>
      <c r="I11" s="55"/>
      <c r="J11" s="55"/>
      <c r="K11" s="55"/>
      <c r="L11" s="61"/>
      <c r="M11" s="61"/>
      <c r="N11" s="61"/>
      <c r="O11" s="67"/>
    </row>
    <row r="12" spans="1:15" s="23" customFormat="1" ht="36" customHeight="1">
      <c r="A12" s="40">
        <v>2050199</v>
      </c>
      <c r="B12" s="40" t="s">
        <v>94</v>
      </c>
      <c r="C12" s="41" t="s">
        <v>276</v>
      </c>
      <c r="D12" s="41" t="s">
        <v>277</v>
      </c>
      <c r="E12" s="51" t="s">
        <v>272</v>
      </c>
      <c r="F12" s="52">
        <f>G12</f>
        <v>38000</v>
      </c>
      <c r="G12" s="52">
        <f>H12</f>
        <v>38000</v>
      </c>
      <c r="H12" s="41">
        <v>38000</v>
      </c>
      <c r="I12" s="59"/>
      <c r="J12" s="59"/>
      <c r="K12" s="59"/>
      <c r="L12" s="60" t="s">
        <v>273</v>
      </c>
      <c r="M12" s="60" t="s">
        <v>273</v>
      </c>
      <c r="N12" s="60" t="s">
        <v>273</v>
      </c>
      <c r="O12" s="66"/>
    </row>
    <row r="13" spans="1:15" s="23" customFormat="1" ht="70.5" customHeight="1">
      <c r="A13" s="40">
        <v>2050299</v>
      </c>
      <c r="B13" s="40" t="s">
        <v>90</v>
      </c>
      <c r="C13" s="41" t="s">
        <v>278</v>
      </c>
      <c r="D13" s="41" t="s">
        <v>279</v>
      </c>
      <c r="E13" s="51" t="s">
        <v>272</v>
      </c>
      <c r="F13" s="52">
        <f>G13</f>
        <v>260000</v>
      </c>
      <c r="G13" s="52">
        <f>I13</f>
        <v>260000</v>
      </c>
      <c r="H13" s="41"/>
      <c r="I13" s="41">
        <v>260000</v>
      </c>
      <c r="J13" s="59"/>
      <c r="K13" s="59"/>
      <c r="L13" s="60" t="s">
        <v>273</v>
      </c>
      <c r="M13" s="60" t="s">
        <v>273</v>
      </c>
      <c r="N13" s="60" t="s">
        <v>273</v>
      </c>
      <c r="O13" s="66"/>
    </row>
    <row r="14" spans="1:15" s="23" customFormat="1" ht="69" customHeight="1">
      <c r="A14" s="40">
        <v>2050299</v>
      </c>
      <c r="B14" s="40" t="s">
        <v>90</v>
      </c>
      <c r="C14" s="41" t="s">
        <v>280</v>
      </c>
      <c r="D14" s="41" t="s">
        <v>281</v>
      </c>
      <c r="E14" s="51" t="s">
        <v>272</v>
      </c>
      <c r="F14" s="52">
        <f>G14</f>
        <v>150000</v>
      </c>
      <c r="G14" s="52">
        <f>H14</f>
        <v>150000</v>
      </c>
      <c r="H14" s="41">
        <v>150000</v>
      </c>
      <c r="I14" s="59"/>
      <c r="J14" s="59"/>
      <c r="K14" s="59"/>
      <c r="L14" s="60" t="s">
        <v>273</v>
      </c>
      <c r="M14" s="60" t="s">
        <v>273</v>
      </c>
      <c r="N14" s="60" t="s">
        <v>273</v>
      </c>
      <c r="O14" s="66"/>
    </row>
    <row r="15" ht="21" customHeight="1">
      <c r="A15" s="26" t="s">
        <v>282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 horizontalCentered="1"/>
  <pageMargins left="0.16" right="0.16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G17" sqref="G17"/>
    </sheetView>
  </sheetViews>
  <sheetFormatPr defaultColWidth="10.28125" defaultRowHeight="12.75"/>
  <cols>
    <col min="1" max="1" width="7.421875" style="17" customWidth="1"/>
    <col min="2" max="2" width="6.28125" style="17" customWidth="1"/>
    <col min="3" max="3" width="7.00390625" style="17" customWidth="1"/>
    <col min="4" max="5" width="10.28125" style="17" customWidth="1"/>
    <col min="6" max="6" width="7.7109375" style="17" customWidth="1"/>
    <col min="7" max="7" width="7.140625" style="17" customWidth="1"/>
    <col min="8" max="8" width="7.7109375" style="17" customWidth="1"/>
    <col min="9" max="9" width="7.28125" style="17" customWidth="1"/>
    <col min="10" max="10" width="7.7109375" style="17" customWidth="1"/>
    <col min="11" max="11" width="8.57421875" style="17" customWidth="1"/>
    <col min="12" max="13" width="7.140625" style="17" customWidth="1"/>
    <col min="14" max="14" width="6.7109375" style="17" customWidth="1"/>
    <col min="15" max="15" width="7.421875" style="17" customWidth="1"/>
    <col min="16" max="17" width="10.28125" style="17" customWidth="1"/>
    <col min="18" max="18" width="6.7109375" style="17" customWidth="1"/>
    <col min="19" max="16384" width="10.28125" style="17" customWidth="1"/>
  </cols>
  <sheetData>
    <row r="1" s="17" customFormat="1" ht="13.5">
      <c r="A1" s="17" t="s">
        <v>283</v>
      </c>
    </row>
    <row r="3" spans="1:18" s="17" customFormat="1" ht="22.5" customHeight="1">
      <c r="A3" s="18" t="s">
        <v>284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17" customFormat="1" ht="20.25" customHeight="1">
      <c r="A4" s="19" t="s">
        <v>285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4" customHeight="1">
      <c r="A5" s="20" t="s">
        <v>286</v>
      </c>
      <c r="B5" s="21"/>
      <c r="C5" s="21"/>
      <c r="D5" s="21"/>
      <c r="E5" s="21"/>
      <c r="F5" s="21"/>
      <c r="G5" s="20" t="s">
        <v>287</v>
      </c>
      <c r="H5" s="21"/>
      <c r="I5" s="21"/>
      <c r="J5" s="21"/>
      <c r="K5" s="21"/>
      <c r="L5" s="21"/>
      <c r="M5" s="20" t="s">
        <v>288</v>
      </c>
      <c r="N5" s="21"/>
      <c r="O5" s="21"/>
      <c r="P5" s="21"/>
      <c r="Q5" s="21"/>
      <c r="R5" s="21"/>
    </row>
    <row r="6" spans="1:18" s="17" customFormat="1" ht="30.75" customHeight="1">
      <c r="A6" s="20" t="s">
        <v>50</v>
      </c>
      <c r="B6" s="20" t="s">
        <v>289</v>
      </c>
      <c r="C6" s="20" t="s">
        <v>290</v>
      </c>
      <c r="D6" s="21"/>
      <c r="E6" s="21"/>
      <c r="F6" s="20" t="s">
        <v>148</v>
      </c>
      <c r="G6" s="20" t="s">
        <v>50</v>
      </c>
      <c r="H6" s="20" t="s">
        <v>289</v>
      </c>
      <c r="I6" s="20" t="s">
        <v>290</v>
      </c>
      <c r="J6" s="21"/>
      <c r="K6" s="21"/>
      <c r="L6" s="20" t="s">
        <v>148</v>
      </c>
      <c r="M6" s="20" t="s">
        <v>50</v>
      </c>
      <c r="N6" s="20" t="s">
        <v>289</v>
      </c>
      <c r="O6" s="20" t="s">
        <v>290</v>
      </c>
      <c r="P6" s="21"/>
      <c r="Q6" s="21"/>
      <c r="R6" s="20" t="s">
        <v>148</v>
      </c>
    </row>
    <row r="7" spans="1:18" s="17" customFormat="1" ht="43.5" customHeight="1">
      <c r="A7" s="21"/>
      <c r="B7" s="21"/>
      <c r="C7" s="20" t="s">
        <v>10</v>
      </c>
      <c r="D7" s="20" t="s">
        <v>291</v>
      </c>
      <c r="E7" s="20" t="s">
        <v>292</v>
      </c>
      <c r="F7" s="21"/>
      <c r="G7" s="21"/>
      <c r="H7" s="21"/>
      <c r="I7" s="20" t="s">
        <v>10</v>
      </c>
      <c r="J7" s="20" t="s">
        <v>291</v>
      </c>
      <c r="K7" s="20" t="s">
        <v>292</v>
      </c>
      <c r="L7" s="21"/>
      <c r="M7" s="21"/>
      <c r="N7" s="21"/>
      <c r="O7" s="20" t="s">
        <v>10</v>
      </c>
      <c r="P7" s="20" t="s">
        <v>291</v>
      </c>
      <c r="Q7" s="20" t="s">
        <v>292</v>
      </c>
      <c r="R7" s="21"/>
    </row>
    <row r="8" spans="1:18" s="17" customFormat="1" ht="15.75">
      <c r="A8" s="22">
        <f>B8+C8+D8+E8+F8</f>
        <v>45190</v>
      </c>
      <c r="B8" s="22">
        <v>0</v>
      </c>
      <c r="C8" s="22">
        <v>0</v>
      </c>
      <c r="D8" s="22">
        <v>0</v>
      </c>
      <c r="E8" s="22">
        <v>0</v>
      </c>
      <c r="F8" s="22">
        <v>45190</v>
      </c>
      <c r="G8" s="22">
        <f>H8+I8+L8</f>
        <v>39700</v>
      </c>
      <c r="H8" s="22">
        <v>6700</v>
      </c>
      <c r="I8" s="22">
        <v>0</v>
      </c>
      <c r="J8" s="22">
        <v>0</v>
      </c>
      <c r="K8" s="22">
        <v>0</v>
      </c>
      <c r="L8" s="22">
        <v>33000</v>
      </c>
      <c r="M8" s="22">
        <f>N8+O8+R8</f>
        <v>13000</v>
      </c>
      <c r="N8" s="22">
        <v>0</v>
      </c>
      <c r="O8" s="22">
        <v>0</v>
      </c>
      <c r="P8" s="22">
        <v>0</v>
      </c>
      <c r="Q8" s="22">
        <v>0</v>
      </c>
      <c r="R8" s="22">
        <v>13000</v>
      </c>
    </row>
    <row r="9" spans="1:18" s="17" customFormat="1" ht="15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7" customFormat="1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s="17" customFormat="1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17" customFormat="1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="17" customFormat="1" ht="20.25">
      <c r="A13" s="19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19" right="0.19" top="0.82" bottom="0.35" header="0.43000000000000005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W16" sqref="W16"/>
    </sheetView>
  </sheetViews>
  <sheetFormatPr defaultColWidth="9.140625" defaultRowHeight="12.75"/>
  <cols>
    <col min="1" max="3" width="3.140625" style="1" customWidth="1"/>
    <col min="4" max="4" width="11.140625" style="1" customWidth="1"/>
    <col min="5" max="5" width="14.00390625" style="1" customWidth="1"/>
    <col min="6" max="6" width="8.28125" style="1" customWidth="1"/>
    <col min="7" max="12" width="12.57421875" style="1" customWidth="1"/>
    <col min="13" max="13" width="9.00390625" style="1" customWidth="1"/>
    <col min="14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293</v>
      </c>
      <c r="B1" s="2"/>
      <c r="C1" s="2"/>
      <c r="D1" s="2"/>
      <c r="E1" s="2"/>
      <c r="F1" s="12"/>
      <c r="G1" s="12"/>
    </row>
    <row r="2" spans="1:14" ht="39.75" customHeight="1">
      <c r="A2" s="3" t="s">
        <v>294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>
      <c r="A3" s="4" t="s">
        <v>2</v>
      </c>
      <c r="B3" s="4"/>
      <c r="C3" s="4"/>
      <c r="D3" s="4"/>
      <c r="E3" s="4"/>
      <c r="F3" s="4"/>
      <c r="N3" s="16" t="s">
        <v>259</v>
      </c>
    </row>
    <row r="4" spans="1:14" ht="15" customHeight="1">
      <c r="A4" s="5" t="s">
        <v>295</v>
      </c>
      <c r="B4" s="5" t="s">
        <v>5</v>
      </c>
      <c r="C4" s="5" t="s">
        <v>5</v>
      </c>
      <c r="D4" s="5" t="s">
        <v>5</v>
      </c>
      <c r="E4" s="5" t="s">
        <v>103</v>
      </c>
      <c r="F4" s="5" t="s">
        <v>104</v>
      </c>
      <c r="G4" s="5"/>
      <c r="H4" s="5"/>
      <c r="I4" s="5"/>
      <c r="J4" s="5"/>
      <c r="K4" s="5"/>
      <c r="L4" s="5" t="s">
        <v>5</v>
      </c>
      <c r="M4" s="5" t="s">
        <v>5</v>
      </c>
      <c r="N4" s="5" t="s">
        <v>105</v>
      </c>
    </row>
    <row r="5" spans="1:14" ht="27" customHeight="1">
      <c r="A5" s="5" t="s">
        <v>106</v>
      </c>
      <c r="B5" s="5" t="s">
        <v>5</v>
      </c>
      <c r="C5" s="5" t="s">
        <v>5</v>
      </c>
      <c r="D5" s="5" t="s">
        <v>107</v>
      </c>
      <c r="E5" s="5"/>
      <c r="F5" s="5" t="s">
        <v>10</v>
      </c>
      <c r="G5" s="5" t="s">
        <v>108</v>
      </c>
      <c r="H5" s="5" t="s">
        <v>110</v>
      </c>
      <c r="I5" s="5" t="s">
        <v>151</v>
      </c>
      <c r="J5" s="5" t="s">
        <v>296</v>
      </c>
      <c r="K5" s="5" t="s">
        <v>297</v>
      </c>
      <c r="L5" s="5" t="s">
        <v>298</v>
      </c>
      <c r="M5" s="5" t="s">
        <v>299</v>
      </c>
      <c r="N5" s="5"/>
    </row>
    <row r="6" spans="1:14" ht="24.75" customHeight="1">
      <c r="A6" s="6" t="s">
        <v>117</v>
      </c>
      <c r="B6" s="6" t="s">
        <v>116</v>
      </c>
      <c r="C6" s="7" t="s">
        <v>118</v>
      </c>
      <c r="D6" s="8"/>
      <c r="E6" s="13"/>
      <c r="F6" s="14"/>
      <c r="G6" s="14"/>
      <c r="H6" s="14"/>
      <c r="I6" s="14"/>
      <c r="J6" s="14"/>
      <c r="K6" s="14"/>
      <c r="L6" s="14"/>
      <c r="M6" s="14"/>
      <c r="N6" s="14"/>
    </row>
    <row r="7" spans="1:14" ht="24.75" customHeight="1">
      <c r="A7" s="9"/>
      <c r="B7" s="9"/>
      <c r="C7" s="5"/>
      <c r="D7" s="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24.75" customHeight="1">
      <c r="A8" s="9"/>
      <c r="B8" s="9"/>
      <c r="C8" s="5"/>
      <c r="D8" s="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4.75" customHeight="1">
      <c r="A9" s="9"/>
      <c r="B9" s="9"/>
      <c r="C9" s="5"/>
      <c r="D9" s="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.75" customHeight="1">
      <c r="A10" s="9"/>
      <c r="B10" s="9"/>
      <c r="C10" s="5"/>
      <c r="D10" s="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4.75" customHeight="1">
      <c r="A11" s="9"/>
      <c r="B11" s="9"/>
      <c r="C11" s="5"/>
      <c r="D11" s="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.75" customHeight="1">
      <c r="A12" s="9"/>
      <c r="B12" s="9"/>
      <c r="C12" s="5"/>
      <c r="D12" s="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4.75" customHeight="1">
      <c r="A13" s="9"/>
      <c r="B13" s="9"/>
      <c r="C13" s="5"/>
      <c r="D13" s="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4.75" customHeight="1">
      <c r="A14" s="9"/>
      <c r="B14" s="9"/>
      <c r="C14" s="5"/>
      <c r="D14" s="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4.75" customHeight="1">
      <c r="A15" s="9"/>
      <c r="B15" s="9"/>
      <c r="C15" s="5"/>
      <c r="D15" s="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4.75" customHeight="1">
      <c r="A16" s="9"/>
      <c r="B16" s="9"/>
      <c r="C16" s="5"/>
      <c r="D16" s="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4.75" customHeight="1">
      <c r="A17" s="9"/>
      <c r="B17" s="9"/>
      <c r="C17" s="5"/>
      <c r="D17" s="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4.75" customHeight="1">
      <c r="A18" s="9"/>
      <c r="B18" s="9"/>
      <c r="C18" s="5"/>
      <c r="D18" s="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4.75" customHeight="1">
      <c r="A19" s="10" t="s">
        <v>300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E17" sqref="E17"/>
    </sheetView>
  </sheetViews>
  <sheetFormatPr defaultColWidth="9.140625" defaultRowHeight="12.75"/>
  <cols>
    <col min="1" max="1" width="20.57421875" style="1" customWidth="1"/>
    <col min="2" max="2" width="9.8515625" style="1" customWidth="1"/>
    <col min="3" max="3" width="7.28125" style="1" customWidth="1"/>
    <col min="4" max="5" width="8.7109375" style="1" customWidth="1"/>
    <col min="6" max="6" width="7.28125" style="1" customWidth="1"/>
    <col min="7" max="7" width="8.5742187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274" t="s">
        <v>47</v>
      </c>
    </row>
    <row r="2" s="3" customFormat="1" ht="39.75" customHeight="1">
      <c r="A2" s="3" t="s">
        <v>48</v>
      </c>
    </row>
    <row r="3" spans="1:15" ht="19.5" customHeight="1">
      <c r="A3" s="196"/>
      <c r="B3" s="310"/>
      <c r="C3" s="310"/>
      <c r="D3" s="310"/>
      <c r="E3" s="310"/>
      <c r="F3" s="310"/>
      <c r="G3" s="310"/>
      <c r="H3" s="310"/>
      <c r="I3" s="310"/>
      <c r="J3" s="319"/>
      <c r="K3" s="319"/>
      <c r="L3" s="319"/>
      <c r="M3" s="319"/>
      <c r="N3" s="310"/>
      <c r="O3" s="322" t="s">
        <v>3</v>
      </c>
    </row>
    <row r="4" spans="1:15" ht="15.75" customHeight="1">
      <c r="A4" s="202" t="s">
        <v>49</v>
      </c>
      <c r="B4" s="311" t="s">
        <v>50</v>
      </c>
      <c r="C4" s="311" t="s">
        <v>51</v>
      </c>
      <c r="D4" s="311"/>
      <c r="E4" s="311"/>
      <c r="F4" s="311"/>
      <c r="G4" s="311" t="s">
        <v>52</v>
      </c>
      <c r="H4" s="311"/>
      <c r="I4" s="311"/>
      <c r="J4" s="311" t="s">
        <v>53</v>
      </c>
      <c r="K4" s="311" t="s">
        <v>54</v>
      </c>
      <c r="L4" s="311" t="s">
        <v>55</v>
      </c>
      <c r="M4" s="311" t="s">
        <v>56</v>
      </c>
      <c r="N4" s="311" t="s">
        <v>57</v>
      </c>
      <c r="O4" s="311" t="s">
        <v>58</v>
      </c>
    </row>
    <row r="5" spans="1:15" ht="60" customHeight="1">
      <c r="A5" s="202"/>
      <c r="B5" s="311" t="s">
        <v>5</v>
      </c>
      <c r="C5" s="311" t="s">
        <v>10</v>
      </c>
      <c r="D5" s="311" t="s">
        <v>59</v>
      </c>
      <c r="E5" s="311" t="s">
        <v>60</v>
      </c>
      <c r="F5" s="311" t="s">
        <v>61</v>
      </c>
      <c r="G5" s="311" t="s">
        <v>10</v>
      </c>
      <c r="H5" s="317" t="s">
        <v>62</v>
      </c>
      <c r="I5" s="317" t="s">
        <v>63</v>
      </c>
      <c r="J5" s="311"/>
      <c r="K5" s="311"/>
      <c r="L5" s="311"/>
      <c r="M5" s="311"/>
      <c r="N5" s="311"/>
      <c r="O5" s="311" t="s">
        <v>5</v>
      </c>
    </row>
    <row r="6" spans="1:15" ht="19.5" customHeight="1">
      <c r="A6" s="312" t="s">
        <v>64</v>
      </c>
      <c r="B6" s="313">
        <f>G6</f>
        <v>3066135.41</v>
      </c>
      <c r="C6" s="313"/>
      <c r="D6" s="313"/>
      <c r="E6" s="313"/>
      <c r="F6" s="313"/>
      <c r="G6" s="318">
        <f>H6+I6</f>
        <v>3066135.41</v>
      </c>
      <c r="H6" s="318">
        <v>2806135.41</v>
      </c>
      <c r="I6" s="318">
        <v>260000</v>
      </c>
      <c r="J6" s="320"/>
      <c r="K6" s="320"/>
      <c r="L6" s="320"/>
      <c r="M6" s="320"/>
      <c r="N6" s="320"/>
      <c r="O6" s="320"/>
    </row>
    <row r="7" spans="1:15" ht="19.5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</row>
    <row r="8" spans="1:15" ht="19.5" customHeight="1">
      <c r="A8" s="314"/>
      <c r="B8" s="315" t="s">
        <v>5</v>
      </c>
      <c r="C8" s="315" t="s">
        <v>5</v>
      </c>
      <c r="D8" s="315"/>
      <c r="E8" s="315"/>
      <c r="F8" s="315"/>
      <c r="G8" s="315"/>
      <c r="H8" s="315"/>
      <c r="I8" s="315"/>
      <c r="J8" s="315" t="s">
        <v>5</v>
      </c>
      <c r="K8" s="315"/>
      <c r="L8" s="315"/>
      <c r="M8" s="315"/>
      <c r="N8" s="315" t="s">
        <v>5</v>
      </c>
      <c r="O8" s="315" t="s">
        <v>5</v>
      </c>
    </row>
    <row r="9" spans="1:15" ht="19.5" customHeight="1">
      <c r="A9" s="270"/>
      <c r="B9" s="270"/>
      <c r="C9" s="270"/>
      <c r="D9" s="270"/>
      <c r="E9" s="270"/>
      <c r="F9" s="270"/>
      <c r="G9" s="270"/>
      <c r="H9" s="270"/>
      <c r="I9" s="270"/>
      <c r="J9" s="321"/>
      <c r="K9" s="321"/>
      <c r="L9" s="321"/>
      <c r="M9" s="321"/>
      <c r="N9" s="270"/>
      <c r="O9" s="270"/>
    </row>
    <row r="10" spans="1:15" ht="19.5" customHeight="1">
      <c r="A10" s="270"/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</row>
    <row r="11" spans="1:15" ht="19.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</row>
    <row r="12" spans="1:15" ht="19.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ht="19.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</row>
    <row r="14" spans="1:15" ht="19.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5" ht="19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</row>
    <row r="16" spans="1:15" ht="19.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</row>
    <row r="17" spans="1:15" ht="19.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</row>
    <row r="18" spans="1:15" ht="19.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</row>
    <row r="19" spans="1:15" ht="19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</row>
    <row r="20" spans="1:15" ht="19.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</row>
    <row r="21" spans="1:15" ht="19.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</row>
    <row r="22" spans="1:15" ht="19.5" customHeight="1">
      <c r="A22" s="316" t="s">
        <v>65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</row>
    <row r="23" ht="16.5">
      <c r="A23" s="256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000000000000005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J9" sqref="J9"/>
    </sheetView>
  </sheetViews>
  <sheetFormatPr defaultColWidth="9.140625" defaultRowHeight="12.75"/>
  <cols>
    <col min="1" max="1" width="13.8515625" style="1" customWidth="1"/>
    <col min="2" max="2" width="31.421875" style="1" customWidth="1"/>
    <col min="3" max="3" width="15.28125" style="1" customWidth="1"/>
    <col min="4" max="4" width="17.7109375" style="1" customWidth="1"/>
    <col min="5" max="5" width="17.0039062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66</v>
      </c>
      <c r="B1" s="12"/>
      <c r="C1" s="12"/>
    </row>
    <row r="2" spans="1:8" ht="25.5" customHeight="1">
      <c r="A2" s="3" t="s">
        <v>67</v>
      </c>
      <c r="B2" s="3"/>
      <c r="C2" s="3"/>
      <c r="D2" s="3"/>
      <c r="E2" s="3"/>
      <c r="F2" s="3"/>
      <c r="G2" s="3"/>
      <c r="H2" s="3"/>
    </row>
    <row r="3" spans="1:8" ht="19.5" customHeight="1">
      <c r="A3" s="240" t="s">
        <v>2</v>
      </c>
      <c r="B3" s="240"/>
      <c r="C3" s="240"/>
      <c r="H3" s="16" t="s">
        <v>3</v>
      </c>
    </row>
    <row r="4" spans="1:8" s="24" customFormat="1" ht="30.75" customHeight="1">
      <c r="A4" s="127" t="s">
        <v>68</v>
      </c>
      <c r="B4" s="127"/>
      <c r="C4" s="241" t="s">
        <v>69</v>
      </c>
      <c r="D4" s="242" t="s">
        <v>70</v>
      </c>
      <c r="E4" s="242"/>
      <c r="F4" s="242"/>
      <c r="G4" s="304" t="s">
        <v>71</v>
      </c>
      <c r="H4" s="133" t="s">
        <v>72</v>
      </c>
    </row>
    <row r="5" spans="1:8" s="24" customFormat="1" ht="27.75" customHeight="1">
      <c r="A5" s="299" t="s">
        <v>73</v>
      </c>
      <c r="B5" s="133" t="s">
        <v>74</v>
      </c>
      <c r="C5" s="244"/>
      <c r="D5" s="245" t="s">
        <v>10</v>
      </c>
      <c r="E5" s="245" t="s">
        <v>75</v>
      </c>
      <c r="F5" s="258" t="s">
        <v>76</v>
      </c>
      <c r="G5" s="305"/>
      <c r="H5" s="306"/>
    </row>
    <row r="6" spans="1:8" s="298" customFormat="1" ht="27.75" customHeight="1">
      <c r="A6" s="199"/>
      <c r="B6" s="199" t="s">
        <v>64</v>
      </c>
      <c r="C6" s="213">
        <f>D6</f>
        <v>3066135.41</v>
      </c>
      <c r="D6" s="213">
        <f>F6+E6</f>
        <v>3066135.41</v>
      </c>
      <c r="E6" s="213">
        <f>E7+E19</f>
        <v>2806135.41</v>
      </c>
      <c r="F6" s="213">
        <v>260000</v>
      </c>
      <c r="G6" s="199"/>
      <c r="H6" s="199"/>
    </row>
    <row r="7" spans="1:8" s="298" customFormat="1" ht="27.75" customHeight="1">
      <c r="A7" s="201"/>
      <c r="B7" s="201" t="s">
        <v>77</v>
      </c>
      <c r="C7" s="247">
        <f>D7</f>
        <v>911570.8999999999</v>
      </c>
      <c r="D7" s="248">
        <f aca="true" t="shared" si="0" ref="D7:D18">E7</f>
        <v>911570.8999999999</v>
      </c>
      <c r="E7" s="260">
        <f>E8+E9+E10+E11+E12+E13+E14+E15+E16+E17+E18</f>
        <v>911570.8999999999</v>
      </c>
      <c r="F7" s="261"/>
      <c r="G7" s="262"/>
      <c r="H7" s="263"/>
    </row>
    <row r="8" spans="1:8" ht="19.5" customHeight="1">
      <c r="A8" s="249">
        <v>2050101</v>
      </c>
      <c r="B8" s="40" t="s">
        <v>78</v>
      </c>
      <c r="C8" s="83">
        <f>D8</f>
        <v>622058.4</v>
      </c>
      <c r="D8" s="83">
        <f t="shared" si="0"/>
        <v>622058.4</v>
      </c>
      <c r="E8" s="110">
        <v>622058.4</v>
      </c>
      <c r="F8" s="83"/>
      <c r="G8" s="270"/>
      <c r="H8" s="270"/>
    </row>
    <row r="9" spans="1:8" ht="19.5" customHeight="1">
      <c r="A9" s="249">
        <v>2080504</v>
      </c>
      <c r="B9" s="149" t="s">
        <v>79</v>
      </c>
      <c r="C9" s="83">
        <f aca="true" t="shared" si="1" ref="C9:C19">D9</f>
        <v>400</v>
      </c>
      <c r="D9" s="83">
        <f t="shared" si="0"/>
        <v>400</v>
      </c>
      <c r="E9" s="110">
        <v>400</v>
      </c>
      <c r="F9" s="83"/>
      <c r="G9" s="270"/>
      <c r="H9" s="270"/>
    </row>
    <row r="10" spans="1:8" ht="19.5" customHeight="1">
      <c r="A10" s="249">
        <v>2080505</v>
      </c>
      <c r="B10" s="149" t="s">
        <v>80</v>
      </c>
      <c r="C10" s="83">
        <f t="shared" si="1"/>
        <v>89547</v>
      </c>
      <c r="D10" s="83">
        <f t="shared" si="0"/>
        <v>89547</v>
      </c>
      <c r="E10" s="110">
        <v>89547</v>
      </c>
      <c r="F10" s="83"/>
      <c r="G10" s="270"/>
      <c r="H10" s="270"/>
    </row>
    <row r="11" spans="1:8" ht="19.5" customHeight="1">
      <c r="A11" s="249">
        <v>2082702</v>
      </c>
      <c r="B11" s="149" t="s">
        <v>81</v>
      </c>
      <c r="C11" s="83">
        <f t="shared" si="1"/>
        <v>895.47</v>
      </c>
      <c r="D11" s="83">
        <f t="shared" si="0"/>
        <v>895.47</v>
      </c>
      <c r="E11" s="110">
        <v>895.47</v>
      </c>
      <c r="F11" s="83"/>
      <c r="G11" s="270"/>
      <c r="H11" s="270"/>
    </row>
    <row r="12" spans="1:8" ht="19.5" customHeight="1">
      <c r="A12" s="148">
        <v>2082703</v>
      </c>
      <c r="B12" s="149" t="s">
        <v>82</v>
      </c>
      <c r="C12" s="83">
        <f t="shared" si="1"/>
        <v>1343.21</v>
      </c>
      <c r="D12" s="83">
        <f t="shared" si="0"/>
        <v>1343.21</v>
      </c>
      <c r="E12" s="110">
        <v>1343.21</v>
      </c>
      <c r="F12" s="83"/>
      <c r="G12" s="270"/>
      <c r="H12" s="270"/>
    </row>
    <row r="13" spans="1:8" ht="19.5" customHeight="1">
      <c r="A13" s="148">
        <v>2101101</v>
      </c>
      <c r="B13" s="149" t="s">
        <v>83</v>
      </c>
      <c r="C13" s="83">
        <f t="shared" si="1"/>
        <v>35818.8</v>
      </c>
      <c r="D13" s="83">
        <f t="shared" si="0"/>
        <v>35818.8</v>
      </c>
      <c r="E13" s="110">
        <v>35818.8</v>
      </c>
      <c r="F13" s="83"/>
      <c r="G13" s="270"/>
      <c r="H13" s="270"/>
    </row>
    <row r="14" spans="1:8" ht="19.5" customHeight="1">
      <c r="A14" s="148">
        <v>2101103</v>
      </c>
      <c r="B14" s="149" t="s">
        <v>84</v>
      </c>
      <c r="C14" s="83">
        <f t="shared" si="1"/>
        <v>10775.82</v>
      </c>
      <c r="D14" s="83">
        <f t="shared" si="0"/>
        <v>10775.82</v>
      </c>
      <c r="E14" s="110">
        <v>10775.82</v>
      </c>
      <c r="F14" s="83"/>
      <c r="G14" s="270"/>
      <c r="H14" s="270"/>
    </row>
    <row r="15" spans="1:8" ht="19.5" customHeight="1">
      <c r="A15" s="148">
        <v>2101199</v>
      </c>
      <c r="B15" s="149" t="s">
        <v>85</v>
      </c>
      <c r="C15" s="83">
        <f t="shared" si="1"/>
        <v>2800</v>
      </c>
      <c r="D15" s="83">
        <f t="shared" si="0"/>
        <v>2800</v>
      </c>
      <c r="E15" s="110">
        <v>2800</v>
      </c>
      <c r="F15" s="83"/>
      <c r="G15" s="270"/>
      <c r="H15" s="270"/>
    </row>
    <row r="16" spans="1:8" ht="19.5" customHeight="1">
      <c r="A16" s="148">
        <v>2210201</v>
      </c>
      <c r="B16" s="149" t="s">
        <v>86</v>
      </c>
      <c r="C16" s="83">
        <f t="shared" si="1"/>
        <v>53728.2</v>
      </c>
      <c r="D16" s="83">
        <f t="shared" si="0"/>
        <v>53728.2</v>
      </c>
      <c r="E16" s="110">
        <v>53728.2</v>
      </c>
      <c r="F16" s="183"/>
      <c r="G16" s="307"/>
      <c r="H16" s="307"/>
    </row>
    <row r="17" spans="1:8" ht="19.5" customHeight="1">
      <c r="A17" s="148">
        <v>2210203</v>
      </c>
      <c r="B17" s="149" t="s">
        <v>87</v>
      </c>
      <c r="C17" s="83">
        <f t="shared" si="1"/>
        <v>24204</v>
      </c>
      <c r="D17" s="300">
        <f t="shared" si="0"/>
        <v>24204</v>
      </c>
      <c r="E17" s="110">
        <v>24204</v>
      </c>
      <c r="F17" s="116"/>
      <c r="G17" s="270"/>
      <c r="H17" s="270"/>
    </row>
    <row r="18" spans="1:8" ht="19.5" customHeight="1">
      <c r="A18" s="148">
        <v>2050102</v>
      </c>
      <c r="B18" s="149" t="s">
        <v>88</v>
      </c>
      <c r="C18" s="83">
        <f t="shared" si="1"/>
        <v>70000</v>
      </c>
      <c r="D18" s="300">
        <f t="shared" si="0"/>
        <v>70000</v>
      </c>
      <c r="E18" s="110">
        <v>70000</v>
      </c>
      <c r="F18" s="116"/>
      <c r="G18" s="270"/>
      <c r="H18" s="270"/>
    </row>
    <row r="19" spans="1:8" ht="19.5" customHeight="1">
      <c r="A19" s="251"/>
      <c r="B19" s="252" t="s">
        <v>89</v>
      </c>
      <c r="C19" s="301">
        <f t="shared" si="1"/>
        <v>2154564.51</v>
      </c>
      <c r="D19" s="302">
        <f>E19+F19</f>
        <v>2154564.51</v>
      </c>
      <c r="E19" s="308">
        <f>E20+E21+E22+E23+E24+E25+E26+E27+E28+E29+E30+E31</f>
        <v>1894564.51</v>
      </c>
      <c r="F19" s="309">
        <v>260000</v>
      </c>
      <c r="G19" s="200"/>
      <c r="H19" s="200"/>
    </row>
    <row r="20" spans="1:8" ht="19.5" customHeight="1">
      <c r="A20" s="148">
        <v>2050299</v>
      </c>
      <c r="B20" s="149" t="s">
        <v>90</v>
      </c>
      <c r="C20" s="303">
        <f aca="true" t="shared" si="2" ref="C20:C31">D20</f>
        <v>1239738.8</v>
      </c>
      <c r="D20" s="300">
        <f>E20</f>
        <v>1239738.8</v>
      </c>
      <c r="E20" s="110">
        <v>1239738.8</v>
      </c>
      <c r="F20" s="116"/>
      <c r="G20" s="270"/>
      <c r="H20" s="270"/>
    </row>
    <row r="21" spans="1:8" ht="19.5" customHeight="1">
      <c r="A21" s="148">
        <v>2080505</v>
      </c>
      <c r="B21" s="149" t="s">
        <v>80</v>
      </c>
      <c r="C21" s="303">
        <f t="shared" si="2"/>
        <v>196500.34</v>
      </c>
      <c r="D21" s="300">
        <f>E21</f>
        <v>196500.34</v>
      </c>
      <c r="E21" s="110">
        <v>196500.34</v>
      </c>
      <c r="F21" s="116"/>
      <c r="G21" s="270"/>
      <c r="H21" s="270"/>
    </row>
    <row r="22" spans="1:8" ht="19.5" customHeight="1">
      <c r="A22" s="148">
        <v>2080599</v>
      </c>
      <c r="B22" s="149" t="s">
        <v>91</v>
      </c>
      <c r="C22" s="303">
        <f t="shared" si="2"/>
        <v>800</v>
      </c>
      <c r="D22" s="300">
        <f aca="true" t="shared" si="3" ref="D22:D31">E22</f>
        <v>800</v>
      </c>
      <c r="E22" s="110">
        <v>800</v>
      </c>
      <c r="F22" s="116"/>
      <c r="G22" s="270"/>
      <c r="H22" s="270"/>
    </row>
    <row r="23" spans="1:8" ht="19.5" customHeight="1">
      <c r="A23" s="148">
        <v>2082701</v>
      </c>
      <c r="B23" s="149" t="s">
        <v>92</v>
      </c>
      <c r="C23" s="303">
        <f t="shared" si="2"/>
        <v>4912.51</v>
      </c>
      <c r="D23" s="300">
        <f t="shared" si="3"/>
        <v>4912.51</v>
      </c>
      <c r="E23" s="110">
        <v>4912.51</v>
      </c>
      <c r="F23" s="116"/>
      <c r="G23" s="270"/>
      <c r="H23" s="270"/>
    </row>
    <row r="24" spans="1:8" ht="19.5" customHeight="1">
      <c r="A24" s="148">
        <v>2082702</v>
      </c>
      <c r="B24" s="149" t="s">
        <v>81</v>
      </c>
      <c r="C24" s="303">
        <f t="shared" si="2"/>
        <v>1965</v>
      </c>
      <c r="D24" s="300">
        <f t="shared" si="3"/>
        <v>1965</v>
      </c>
      <c r="E24" s="110">
        <v>1965</v>
      </c>
      <c r="F24" s="116"/>
      <c r="G24" s="270"/>
      <c r="H24" s="270"/>
    </row>
    <row r="25" spans="1:8" ht="19.5" customHeight="1">
      <c r="A25" s="148">
        <v>2082703</v>
      </c>
      <c r="B25" s="149" t="s">
        <v>82</v>
      </c>
      <c r="C25" s="303">
        <f t="shared" si="2"/>
        <v>2947.51</v>
      </c>
      <c r="D25" s="300">
        <f t="shared" si="3"/>
        <v>2947.51</v>
      </c>
      <c r="E25" s="110">
        <v>2947.51</v>
      </c>
      <c r="F25" s="116"/>
      <c r="G25" s="270"/>
      <c r="H25" s="270"/>
    </row>
    <row r="26" spans="1:8" ht="19.5" customHeight="1">
      <c r="A26" s="148">
        <v>2101102</v>
      </c>
      <c r="B26" s="149" t="s">
        <v>93</v>
      </c>
      <c r="C26" s="303">
        <f t="shared" si="2"/>
        <v>78600.14</v>
      </c>
      <c r="D26" s="300">
        <f t="shared" si="3"/>
        <v>78600.14</v>
      </c>
      <c r="E26" s="110">
        <v>78600.14</v>
      </c>
      <c r="F26" s="116"/>
      <c r="G26" s="270"/>
      <c r="H26" s="270"/>
    </row>
    <row r="27" spans="1:8" ht="19.5" customHeight="1">
      <c r="A27" s="148">
        <v>2101199</v>
      </c>
      <c r="B27" s="149" t="s">
        <v>85</v>
      </c>
      <c r="C27" s="303">
        <f t="shared" si="2"/>
        <v>5600</v>
      </c>
      <c r="D27" s="300">
        <f t="shared" si="3"/>
        <v>5600</v>
      </c>
      <c r="E27" s="110">
        <v>5600</v>
      </c>
      <c r="F27" s="116"/>
      <c r="G27" s="270"/>
      <c r="H27" s="270"/>
    </row>
    <row r="28" spans="1:8" ht="19.5" customHeight="1">
      <c r="A28" s="148">
        <v>2210201</v>
      </c>
      <c r="B28" s="149" t="s">
        <v>86</v>
      </c>
      <c r="C28" s="303">
        <f t="shared" si="2"/>
        <v>117900.21</v>
      </c>
      <c r="D28" s="300">
        <f t="shared" si="3"/>
        <v>117900.21</v>
      </c>
      <c r="E28" s="110">
        <v>117900.21</v>
      </c>
      <c r="F28" s="116"/>
      <c r="G28" s="270"/>
      <c r="H28" s="270"/>
    </row>
    <row r="29" spans="1:8" ht="19.5" customHeight="1">
      <c r="A29" s="148">
        <v>2210203</v>
      </c>
      <c r="B29" s="149" t="s">
        <v>87</v>
      </c>
      <c r="C29" s="303">
        <f t="shared" si="2"/>
        <v>57600</v>
      </c>
      <c r="D29" s="300">
        <f t="shared" si="3"/>
        <v>57600</v>
      </c>
      <c r="E29" s="110">
        <v>57600</v>
      </c>
      <c r="F29" s="116"/>
      <c r="G29" s="270"/>
      <c r="H29" s="270"/>
    </row>
    <row r="30" spans="1:8" ht="21" customHeight="1">
      <c r="A30" s="148">
        <v>2050199</v>
      </c>
      <c r="B30" s="149" t="s">
        <v>94</v>
      </c>
      <c r="C30" s="303">
        <f t="shared" si="2"/>
        <v>38000</v>
      </c>
      <c r="D30" s="300">
        <f t="shared" si="3"/>
        <v>38000</v>
      </c>
      <c r="E30" s="110">
        <v>38000</v>
      </c>
      <c r="F30" s="116"/>
      <c r="G30" s="271"/>
      <c r="H30" s="271"/>
    </row>
    <row r="31" spans="1:8" ht="21" customHeight="1">
      <c r="A31" s="148">
        <v>2050299</v>
      </c>
      <c r="B31" s="149" t="s">
        <v>90</v>
      </c>
      <c r="C31" s="303">
        <f t="shared" si="2"/>
        <v>410000</v>
      </c>
      <c r="D31" s="300">
        <f>E31+F31</f>
        <v>410000</v>
      </c>
      <c r="E31" s="110">
        <v>150000</v>
      </c>
      <c r="F31" s="110">
        <v>260000</v>
      </c>
      <c r="G31" s="271"/>
      <c r="H31" s="271"/>
    </row>
    <row r="32" ht="16.5">
      <c r="A32" s="256" t="s">
        <v>95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00000000000001" bottom="0.35" header="0.43000000000000005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G2" sqref="G2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274" customFormat="1" ht="15.75" customHeight="1">
      <c r="A1" s="274" t="s">
        <v>96</v>
      </c>
    </row>
    <row r="2" spans="1:6" s="275" customFormat="1" ht="39.75" customHeight="1">
      <c r="A2" s="3" t="s">
        <v>97</v>
      </c>
      <c r="B2" s="3"/>
      <c r="C2" s="3"/>
      <c r="D2" s="3"/>
      <c r="E2" s="3"/>
      <c r="F2" s="3"/>
    </row>
    <row r="3" ht="16.5">
      <c r="F3" s="16"/>
    </row>
    <row r="4" spans="1:6" ht="19.5" customHeight="1">
      <c r="A4" s="196" t="s">
        <v>2</v>
      </c>
      <c r="F4" s="16" t="s">
        <v>3</v>
      </c>
    </row>
    <row r="5" spans="1:6" ht="15" customHeight="1">
      <c r="A5" s="197" t="s">
        <v>4</v>
      </c>
      <c r="B5" s="197" t="s">
        <v>5</v>
      </c>
      <c r="C5" s="197" t="s">
        <v>6</v>
      </c>
      <c r="D5" s="197"/>
      <c r="E5" s="197"/>
      <c r="F5" s="197" t="s">
        <v>5</v>
      </c>
    </row>
    <row r="6" spans="1:6" ht="15" customHeight="1">
      <c r="A6" s="276" t="s">
        <v>7</v>
      </c>
      <c r="B6" s="277" t="s">
        <v>8</v>
      </c>
      <c r="C6" s="278" t="s">
        <v>9</v>
      </c>
      <c r="D6" s="279" t="s">
        <v>8</v>
      </c>
      <c r="E6" s="295"/>
      <c r="F6" s="296"/>
    </row>
    <row r="7" spans="1:6" ht="27.75" customHeight="1">
      <c r="A7" s="280"/>
      <c r="B7" s="281"/>
      <c r="C7" s="282"/>
      <c r="D7" s="283" t="s">
        <v>10</v>
      </c>
      <c r="E7" s="297" t="s">
        <v>11</v>
      </c>
      <c r="F7" s="297" t="s">
        <v>12</v>
      </c>
    </row>
    <row r="8" spans="1:6" ht="13.5" customHeight="1">
      <c r="A8" s="284" t="s">
        <v>13</v>
      </c>
      <c r="B8" s="228">
        <v>3066135.41</v>
      </c>
      <c r="C8" s="285" t="s">
        <v>14</v>
      </c>
      <c r="D8" s="286">
        <f>E8</f>
        <v>3066135.41</v>
      </c>
      <c r="E8" s="286">
        <f>E13+E16+E17+E26</f>
        <v>3066135.41</v>
      </c>
      <c r="F8" s="15"/>
    </row>
    <row r="9" spans="1:6" ht="13.5" customHeight="1">
      <c r="A9" s="287" t="s">
        <v>15</v>
      </c>
      <c r="B9" s="286">
        <v>3066135.41</v>
      </c>
      <c r="C9" s="284" t="s">
        <v>16</v>
      </c>
      <c r="D9" s="286"/>
      <c r="E9" s="288"/>
      <c r="F9" s="15"/>
    </row>
    <row r="10" spans="1:6" ht="13.5" customHeight="1">
      <c r="A10" s="287" t="s">
        <v>17</v>
      </c>
      <c r="B10" s="225"/>
      <c r="C10" s="284" t="s">
        <v>18</v>
      </c>
      <c r="D10" s="286"/>
      <c r="E10" s="288"/>
      <c r="F10" s="15"/>
    </row>
    <row r="11" spans="1:6" ht="13.5" customHeight="1">
      <c r="A11" s="284" t="s">
        <v>19</v>
      </c>
      <c r="B11" s="225"/>
      <c r="C11" s="284" t="s">
        <v>20</v>
      </c>
      <c r="D11" s="286"/>
      <c r="E11" s="288"/>
      <c r="F11" s="15"/>
    </row>
    <row r="12" spans="1:6" ht="13.5" customHeight="1">
      <c r="A12" s="284" t="s">
        <v>21</v>
      </c>
      <c r="B12" s="225"/>
      <c r="C12" s="284" t="s">
        <v>22</v>
      </c>
      <c r="D12" s="286"/>
      <c r="E12" s="288"/>
      <c r="F12" s="15"/>
    </row>
    <row r="13" spans="1:6" ht="13.5" customHeight="1">
      <c r="A13" s="284" t="s">
        <v>23</v>
      </c>
      <c r="B13" s="225"/>
      <c r="C13" s="284" t="s">
        <v>24</v>
      </c>
      <c r="D13" s="286">
        <f>E13</f>
        <v>2379797.2</v>
      </c>
      <c r="E13" s="286">
        <v>2379797.2</v>
      </c>
      <c r="F13" s="15"/>
    </row>
    <row r="14" spans="1:6" ht="13.5" customHeight="1">
      <c r="A14" s="284"/>
      <c r="B14" s="225"/>
      <c r="C14" s="284" t="s">
        <v>25</v>
      </c>
      <c r="D14" s="286"/>
      <c r="E14" s="286"/>
      <c r="F14" s="15"/>
    </row>
    <row r="15" spans="1:6" ht="13.5" customHeight="1">
      <c r="A15" s="287" t="s">
        <v>5</v>
      </c>
      <c r="B15" s="288"/>
      <c r="C15" s="284" t="s">
        <v>26</v>
      </c>
      <c r="D15" s="286"/>
      <c r="E15" s="286"/>
      <c r="F15" s="15"/>
    </row>
    <row r="16" spans="1:6" ht="13.5" customHeight="1">
      <c r="A16" s="284" t="s">
        <v>5</v>
      </c>
      <c r="B16" s="288"/>
      <c r="C16" s="284" t="s">
        <v>27</v>
      </c>
      <c r="D16" s="286">
        <f>E16</f>
        <v>299311.04</v>
      </c>
      <c r="E16" s="286">
        <v>299311.04</v>
      </c>
      <c r="F16" s="15"/>
    </row>
    <row r="17" spans="1:6" ht="13.5" customHeight="1">
      <c r="A17" s="284" t="s">
        <v>5</v>
      </c>
      <c r="B17" s="288"/>
      <c r="C17" s="284" t="s">
        <v>28</v>
      </c>
      <c r="D17" s="286">
        <f>E17</f>
        <v>133594.76</v>
      </c>
      <c r="E17" s="286">
        <v>133594.76</v>
      </c>
      <c r="F17" s="15"/>
    </row>
    <row r="18" spans="1:6" ht="13.5" customHeight="1">
      <c r="A18" s="284" t="s">
        <v>5</v>
      </c>
      <c r="B18" s="288"/>
      <c r="C18" s="284" t="s">
        <v>29</v>
      </c>
      <c r="D18" s="286"/>
      <c r="E18" s="286"/>
      <c r="F18" s="15"/>
    </row>
    <row r="19" spans="1:6" ht="13.5" customHeight="1">
      <c r="A19" s="284" t="s">
        <v>5</v>
      </c>
      <c r="B19" s="288"/>
      <c r="C19" s="284" t="s">
        <v>30</v>
      </c>
      <c r="D19" s="286"/>
      <c r="E19" s="286"/>
      <c r="F19" s="15"/>
    </row>
    <row r="20" spans="1:6" ht="13.5" customHeight="1">
      <c r="A20" s="284" t="s">
        <v>5</v>
      </c>
      <c r="B20" s="288"/>
      <c r="C20" s="284" t="s">
        <v>31</v>
      </c>
      <c r="D20" s="286"/>
      <c r="E20" s="286"/>
      <c r="F20" s="15"/>
    </row>
    <row r="21" spans="1:6" ht="13.5" customHeight="1">
      <c r="A21" s="284" t="s">
        <v>5</v>
      </c>
      <c r="B21" s="288"/>
      <c r="C21" s="284" t="s">
        <v>32</v>
      </c>
      <c r="D21" s="286"/>
      <c r="E21" s="286"/>
      <c r="F21" s="15"/>
    </row>
    <row r="22" spans="1:6" ht="13.5" customHeight="1">
      <c r="A22" s="284" t="s">
        <v>5</v>
      </c>
      <c r="B22" s="288"/>
      <c r="C22" s="284" t="s">
        <v>33</v>
      </c>
      <c r="D22" s="286"/>
      <c r="E22" s="286"/>
      <c r="F22" s="15"/>
    </row>
    <row r="23" spans="1:6" ht="13.5" customHeight="1">
      <c r="A23" s="284" t="s">
        <v>5</v>
      </c>
      <c r="B23" s="288"/>
      <c r="C23" s="284" t="s">
        <v>34</v>
      </c>
      <c r="D23" s="286"/>
      <c r="E23" s="286"/>
      <c r="F23" s="15"/>
    </row>
    <row r="24" spans="1:6" ht="13.5" customHeight="1">
      <c r="A24" s="284" t="s">
        <v>5</v>
      </c>
      <c r="B24" s="288"/>
      <c r="C24" s="284" t="s">
        <v>35</v>
      </c>
      <c r="D24" s="286"/>
      <c r="E24" s="286"/>
      <c r="F24" s="15"/>
    </row>
    <row r="25" spans="1:6" ht="13.5" customHeight="1">
      <c r="A25" s="284" t="s">
        <v>5</v>
      </c>
      <c r="B25" s="288"/>
      <c r="C25" s="284" t="s">
        <v>36</v>
      </c>
      <c r="D25" s="286"/>
      <c r="E25" s="286"/>
      <c r="F25" s="15"/>
    </row>
    <row r="26" spans="1:6" ht="13.5" customHeight="1">
      <c r="A26" s="284" t="s">
        <v>5</v>
      </c>
      <c r="B26" s="288"/>
      <c r="C26" s="284" t="s">
        <v>37</v>
      </c>
      <c r="D26" s="286">
        <f>E26</f>
        <v>253432.41</v>
      </c>
      <c r="E26" s="286">
        <v>253432.41</v>
      </c>
      <c r="F26" s="15"/>
    </row>
    <row r="27" spans="1:6" ht="13.5" customHeight="1">
      <c r="A27" s="284" t="s">
        <v>5</v>
      </c>
      <c r="B27" s="288"/>
      <c r="C27" s="284" t="s">
        <v>38</v>
      </c>
      <c r="D27" s="288"/>
      <c r="E27" s="288"/>
      <c r="F27" s="15"/>
    </row>
    <row r="28" spans="1:6" ht="13.5" customHeight="1">
      <c r="A28" s="284" t="s">
        <v>5</v>
      </c>
      <c r="B28" s="288"/>
      <c r="C28" s="284" t="s">
        <v>39</v>
      </c>
      <c r="D28" s="288"/>
      <c r="E28" s="288"/>
      <c r="F28" s="15"/>
    </row>
    <row r="29" spans="1:6" ht="13.5" customHeight="1">
      <c r="A29" s="289" t="s">
        <v>40</v>
      </c>
      <c r="B29" s="288"/>
      <c r="C29" s="284"/>
      <c r="D29" s="286"/>
      <c r="E29" s="286"/>
      <c r="F29" s="15"/>
    </row>
    <row r="30" spans="1:6" ht="13.5" customHeight="1">
      <c r="A30" s="287" t="s">
        <v>41</v>
      </c>
      <c r="B30" s="288"/>
      <c r="C30" s="289" t="s">
        <v>42</v>
      </c>
      <c r="D30" s="286"/>
      <c r="E30" s="286"/>
      <c r="F30" s="15"/>
    </row>
    <row r="31" spans="1:6" ht="13.5" customHeight="1">
      <c r="A31" s="287" t="s">
        <v>43</v>
      </c>
      <c r="B31" s="225"/>
      <c r="C31" s="287" t="s">
        <v>41</v>
      </c>
      <c r="D31" s="290"/>
      <c r="E31" s="290"/>
      <c r="F31" s="15"/>
    </row>
    <row r="32" spans="1:6" ht="13.5" customHeight="1">
      <c r="A32" s="287"/>
      <c r="B32" s="225"/>
      <c r="C32" s="287" t="s">
        <v>44</v>
      </c>
      <c r="D32" s="286"/>
      <c r="E32" s="286"/>
      <c r="F32" s="15"/>
    </row>
    <row r="33" spans="1:6" ht="13.5" customHeight="1">
      <c r="A33" s="291" t="s">
        <v>45</v>
      </c>
      <c r="B33" s="228">
        <v>3066135.41</v>
      </c>
      <c r="C33" s="292" t="s">
        <v>46</v>
      </c>
      <c r="D33" s="293">
        <f>SUM(D13:D32)</f>
        <v>3066135.41</v>
      </c>
      <c r="E33" s="290">
        <f>SUM(E13:E32)</f>
        <v>3066135.41</v>
      </c>
      <c r="F33" s="15"/>
    </row>
    <row r="34" spans="1:6" ht="16.5">
      <c r="A34" s="294"/>
      <c r="B34" s="294"/>
      <c r="C34" s="294"/>
      <c r="D34" s="294"/>
      <c r="E34" s="294"/>
      <c r="F34" s="294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J6" sqref="J6"/>
    </sheetView>
  </sheetViews>
  <sheetFormatPr defaultColWidth="9.140625" defaultRowHeight="12.75"/>
  <cols>
    <col min="1" max="1" width="14.140625" style="1" customWidth="1"/>
    <col min="2" max="2" width="32.7109375" style="1" customWidth="1"/>
    <col min="3" max="3" width="18.00390625" style="1" customWidth="1"/>
    <col min="4" max="4" width="15.7109375" style="1" customWidth="1"/>
    <col min="5" max="5" width="14.7109375" style="1" customWidth="1"/>
    <col min="6" max="6" width="21.140625" style="1" customWidth="1"/>
    <col min="7" max="7" width="7.71093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98</v>
      </c>
      <c r="B1" s="12"/>
      <c r="C1" s="12"/>
    </row>
    <row r="2" spans="1:8" ht="39.75" customHeight="1">
      <c r="A2" s="3" t="s">
        <v>99</v>
      </c>
      <c r="B2" s="3"/>
      <c r="C2" s="3"/>
      <c r="D2" s="3"/>
      <c r="E2" s="3"/>
      <c r="F2" s="3"/>
      <c r="G2" s="3"/>
      <c r="H2" s="3"/>
    </row>
    <row r="3" spans="1:8" ht="19.5" customHeight="1">
      <c r="A3" s="240" t="s">
        <v>2</v>
      </c>
      <c r="B3" s="240"/>
      <c r="C3" s="240"/>
      <c r="H3" s="16" t="s">
        <v>3</v>
      </c>
    </row>
    <row r="4" spans="1:8" s="24" customFormat="1" ht="30.75" customHeight="1">
      <c r="A4" s="127" t="s">
        <v>68</v>
      </c>
      <c r="B4" s="127"/>
      <c r="C4" s="241" t="s">
        <v>69</v>
      </c>
      <c r="D4" s="242" t="s">
        <v>70</v>
      </c>
      <c r="E4" s="242"/>
      <c r="F4" s="242"/>
      <c r="G4" s="257" t="s">
        <v>71</v>
      </c>
      <c r="H4" s="242" t="s">
        <v>72</v>
      </c>
    </row>
    <row r="5" spans="1:8" s="24" customFormat="1" ht="36" customHeight="1">
      <c r="A5" s="243" t="s">
        <v>73</v>
      </c>
      <c r="B5" s="133" t="s">
        <v>74</v>
      </c>
      <c r="C5" s="244"/>
      <c r="D5" s="245" t="s">
        <v>10</v>
      </c>
      <c r="E5" s="258" t="s">
        <v>75</v>
      </c>
      <c r="F5" s="258" t="s">
        <v>76</v>
      </c>
      <c r="G5" s="259"/>
      <c r="H5" s="242"/>
    </row>
    <row r="6" spans="1:10" s="239" customFormat="1" ht="30.75" customHeight="1">
      <c r="A6" s="199"/>
      <c r="B6" s="199" t="s">
        <v>100</v>
      </c>
      <c r="C6" s="246">
        <f>D6</f>
        <v>3066135.41</v>
      </c>
      <c r="D6" s="246">
        <f>F6+E6</f>
        <v>3066135.41</v>
      </c>
      <c r="E6" s="246">
        <f>E7+E19</f>
        <v>2806135.41</v>
      </c>
      <c r="F6" s="246">
        <v>260000</v>
      </c>
      <c r="G6" s="199"/>
      <c r="H6" s="199"/>
      <c r="I6" s="272"/>
      <c r="J6" s="272"/>
    </row>
    <row r="7" spans="1:10" ht="19.5" customHeight="1">
      <c r="A7" s="201"/>
      <c r="B7" s="201" t="s">
        <v>77</v>
      </c>
      <c r="C7" s="247">
        <f>D7</f>
        <v>911570.8999999999</v>
      </c>
      <c r="D7" s="248">
        <f>E7</f>
        <v>911570.8999999999</v>
      </c>
      <c r="E7" s="260">
        <f>E8+E9+E10+E11+E12+E13+E14+E15+E16+E17+E18</f>
        <v>911570.8999999999</v>
      </c>
      <c r="F7" s="261"/>
      <c r="G7" s="262"/>
      <c r="H7" s="263"/>
      <c r="I7" s="273"/>
      <c r="J7" s="273"/>
    </row>
    <row r="8" spans="1:10" ht="19.5" customHeight="1">
      <c r="A8" s="249">
        <v>2050101</v>
      </c>
      <c r="B8" s="40" t="s">
        <v>78</v>
      </c>
      <c r="C8" s="215">
        <f aca="true" t="shared" si="0" ref="C8:C31">D8</f>
        <v>622058.4</v>
      </c>
      <c r="D8" s="215">
        <f aca="true" t="shared" si="1" ref="D8:D18">E8</f>
        <v>622058.4</v>
      </c>
      <c r="E8" s="216">
        <v>622058.4</v>
      </c>
      <c r="F8" s="215"/>
      <c r="G8" s="264"/>
      <c r="H8" s="265"/>
      <c r="I8" s="273"/>
      <c r="J8" s="273"/>
    </row>
    <row r="9" spans="1:10" ht="19.5" customHeight="1">
      <c r="A9" s="249">
        <v>2080504</v>
      </c>
      <c r="B9" s="149" t="s">
        <v>79</v>
      </c>
      <c r="C9" s="215">
        <f t="shared" si="0"/>
        <v>400</v>
      </c>
      <c r="D9" s="215">
        <f t="shared" si="1"/>
        <v>400</v>
      </c>
      <c r="E9" s="216">
        <v>400</v>
      </c>
      <c r="F9" s="215"/>
      <c r="G9" s="264"/>
      <c r="H9" s="265"/>
      <c r="I9" s="273"/>
      <c r="J9" s="273"/>
    </row>
    <row r="10" spans="1:8" ht="19.5" customHeight="1">
      <c r="A10" s="249">
        <v>2080505</v>
      </c>
      <c r="B10" s="149" t="s">
        <v>80</v>
      </c>
      <c r="C10" s="215">
        <f t="shared" si="0"/>
        <v>89547</v>
      </c>
      <c r="D10" s="215">
        <f t="shared" si="1"/>
        <v>89547</v>
      </c>
      <c r="E10" s="216">
        <v>89547</v>
      </c>
      <c r="F10" s="215"/>
      <c r="G10" s="264"/>
      <c r="H10" s="265"/>
    </row>
    <row r="11" spans="1:8" ht="19.5" customHeight="1">
      <c r="A11" s="249">
        <v>2082702</v>
      </c>
      <c r="B11" s="149" t="s">
        <v>81</v>
      </c>
      <c r="C11" s="215">
        <f t="shared" si="0"/>
        <v>895.47</v>
      </c>
      <c r="D11" s="215">
        <f t="shared" si="1"/>
        <v>895.47</v>
      </c>
      <c r="E11" s="216">
        <v>895.47</v>
      </c>
      <c r="F11" s="215"/>
      <c r="G11" s="264"/>
      <c r="H11" s="265"/>
    </row>
    <row r="12" spans="1:8" ht="19.5" customHeight="1">
      <c r="A12" s="148">
        <v>2082703</v>
      </c>
      <c r="B12" s="149" t="s">
        <v>82</v>
      </c>
      <c r="C12" s="215">
        <f t="shared" si="0"/>
        <v>1343.21</v>
      </c>
      <c r="D12" s="215">
        <f t="shared" si="1"/>
        <v>1343.21</v>
      </c>
      <c r="E12" s="216">
        <v>1343.21</v>
      </c>
      <c r="F12" s="215"/>
      <c r="G12" s="264"/>
      <c r="H12" s="265"/>
    </row>
    <row r="13" spans="1:8" ht="19.5" customHeight="1">
      <c r="A13" s="148">
        <v>2101101</v>
      </c>
      <c r="B13" s="149" t="s">
        <v>83</v>
      </c>
      <c r="C13" s="215">
        <f t="shared" si="0"/>
        <v>35818.8</v>
      </c>
      <c r="D13" s="215">
        <f t="shared" si="1"/>
        <v>35818.8</v>
      </c>
      <c r="E13" s="216">
        <v>35818.8</v>
      </c>
      <c r="F13" s="215"/>
      <c r="G13" s="265"/>
      <c r="H13" s="265"/>
    </row>
    <row r="14" spans="1:8" ht="19.5" customHeight="1">
      <c r="A14" s="148">
        <v>2101103</v>
      </c>
      <c r="B14" s="149" t="s">
        <v>84</v>
      </c>
      <c r="C14" s="215">
        <f t="shared" si="0"/>
        <v>10775.82</v>
      </c>
      <c r="D14" s="215">
        <f t="shared" si="1"/>
        <v>10775.82</v>
      </c>
      <c r="E14" s="216">
        <v>10775.82</v>
      </c>
      <c r="F14" s="215"/>
      <c r="G14" s="265"/>
      <c r="H14" s="265"/>
    </row>
    <row r="15" spans="1:8" ht="19.5" customHeight="1">
      <c r="A15" s="148">
        <v>2101199</v>
      </c>
      <c r="B15" s="149" t="s">
        <v>85</v>
      </c>
      <c r="C15" s="215">
        <f t="shared" si="0"/>
        <v>2800</v>
      </c>
      <c r="D15" s="215">
        <f t="shared" si="1"/>
        <v>2800</v>
      </c>
      <c r="E15" s="216">
        <v>2800</v>
      </c>
      <c r="F15" s="266"/>
      <c r="G15" s="265"/>
      <c r="H15" s="265"/>
    </row>
    <row r="16" spans="1:8" ht="19.5" customHeight="1">
      <c r="A16" s="148">
        <v>2210201</v>
      </c>
      <c r="B16" s="149" t="s">
        <v>86</v>
      </c>
      <c r="C16" s="215">
        <f t="shared" si="0"/>
        <v>53728.2</v>
      </c>
      <c r="D16" s="215">
        <f t="shared" si="1"/>
        <v>53728.2</v>
      </c>
      <c r="E16" s="216">
        <v>53728.2</v>
      </c>
      <c r="F16" s="267"/>
      <c r="G16" s="265"/>
      <c r="H16" s="265"/>
    </row>
    <row r="17" spans="1:8" ht="19.5" customHeight="1">
      <c r="A17" s="148">
        <v>2210203</v>
      </c>
      <c r="B17" s="149" t="s">
        <v>87</v>
      </c>
      <c r="C17" s="215">
        <f t="shared" si="0"/>
        <v>24204</v>
      </c>
      <c r="D17" s="250">
        <f t="shared" si="1"/>
        <v>24204</v>
      </c>
      <c r="E17" s="216">
        <v>24204</v>
      </c>
      <c r="F17" s="267"/>
      <c r="G17" s="265"/>
      <c r="H17" s="265"/>
    </row>
    <row r="18" spans="1:8" ht="19.5" customHeight="1">
      <c r="A18" s="148">
        <v>2050102</v>
      </c>
      <c r="B18" s="149" t="s">
        <v>88</v>
      </c>
      <c r="C18" s="215">
        <f t="shared" si="0"/>
        <v>70000</v>
      </c>
      <c r="D18" s="250">
        <f t="shared" si="1"/>
        <v>70000</v>
      </c>
      <c r="E18" s="216">
        <v>70000</v>
      </c>
      <c r="F18" s="267"/>
      <c r="G18" s="265"/>
      <c r="H18" s="265"/>
    </row>
    <row r="19" spans="1:8" ht="19.5" customHeight="1">
      <c r="A19" s="251"/>
      <c r="B19" s="252" t="s">
        <v>89</v>
      </c>
      <c r="C19" s="253">
        <f t="shared" si="0"/>
        <v>2154564.51</v>
      </c>
      <c r="D19" s="254">
        <f>E19+F19</f>
        <v>2154564.51</v>
      </c>
      <c r="E19" s="268">
        <f>E20+E21+E22+E23+E24+E25+E26+E27+E28+E29+E30+E31</f>
        <v>1894564.51</v>
      </c>
      <c r="F19" s="269">
        <v>260000</v>
      </c>
      <c r="G19" s="200"/>
      <c r="H19" s="200"/>
    </row>
    <row r="20" spans="1:8" ht="19.5" customHeight="1">
      <c r="A20" s="148">
        <v>2050299</v>
      </c>
      <c r="B20" s="149" t="s">
        <v>90</v>
      </c>
      <c r="C20" s="255">
        <f t="shared" si="0"/>
        <v>1239738.8</v>
      </c>
      <c r="D20" s="250">
        <f aca="true" t="shared" si="2" ref="D20:D30">E20</f>
        <v>1239738.8</v>
      </c>
      <c r="E20" s="216">
        <v>1239738.8</v>
      </c>
      <c r="F20" s="267"/>
      <c r="G20" s="270"/>
      <c r="H20" s="270"/>
    </row>
    <row r="21" spans="1:8" ht="19.5" customHeight="1">
      <c r="A21" s="148">
        <v>2080505</v>
      </c>
      <c r="B21" s="149" t="s">
        <v>80</v>
      </c>
      <c r="C21" s="255">
        <f t="shared" si="0"/>
        <v>196500.34</v>
      </c>
      <c r="D21" s="250">
        <f t="shared" si="2"/>
        <v>196500.34</v>
      </c>
      <c r="E21" s="216">
        <v>196500.34</v>
      </c>
      <c r="F21" s="267"/>
      <c r="G21" s="270"/>
      <c r="H21" s="270"/>
    </row>
    <row r="22" spans="1:8" ht="19.5" customHeight="1">
      <c r="A22" s="148">
        <v>2080599</v>
      </c>
      <c r="B22" s="149" t="s">
        <v>91</v>
      </c>
      <c r="C22" s="255">
        <f t="shared" si="0"/>
        <v>800</v>
      </c>
      <c r="D22" s="250">
        <f t="shared" si="2"/>
        <v>800</v>
      </c>
      <c r="E22" s="216">
        <v>800</v>
      </c>
      <c r="F22" s="267"/>
      <c r="G22" s="270"/>
      <c r="H22" s="270"/>
    </row>
    <row r="23" spans="1:8" ht="19.5" customHeight="1">
      <c r="A23" s="148">
        <v>2082701</v>
      </c>
      <c r="B23" s="149" t="s">
        <v>92</v>
      </c>
      <c r="C23" s="255">
        <f t="shared" si="0"/>
        <v>4912.51</v>
      </c>
      <c r="D23" s="250">
        <f t="shared" si="2"/>
        <v>4912.51</v>
      </c>
      <c r="E23" s="216">
        <v>4912.51</v>
      </c>
      <c r="F23" s="267"/>
      <c r="G23" s="270"/>
      <c r="H23" s="270"/>
    </row>
    <row r="24" spans="1:8" ht="19.5" customHeight="1">
      <c r="A24" s="148">
        <v>2082702</v>
      </c>
      <c r="B24" s="149" t="s">
        <v>81</v>
      </c>
      <c r="C24" s="255">
        <f t="shared" si="0"/>
        <v>1965</v>
      </c>
      <c r="D24" s="250">
        <f t="shared" si="2"/>
        <v>1965</v>
      </c>
      <c r="E24" s="216">
        <v>1965</v>
      </c>
      <c r="F24" s="267"/>
      <c r="G24" s="270"/>
      <c r="H24" s="270"/>
    </row>
    <row r="25" spans="1:8" ht="19.5" customHeight="1">
      <c r="A25" s="148">
        <v>2082703</v>
      </c>
      <c r="B25" s="149" t="s">
        <v>82</v>
      </c>
      <c r="C25" s="255">
        <f t="shared" si="0"/>
        <v>2947.51</v>
      </c>
      <c r="D25" s="250">
        <f t="shared" si="2"/>
        <v>2947.51</v>
      </c>
      <c r="E25" s="216">
        <v>2947.51</v>
      </c>
      <c r="F25" s="267"/>
      <c r="G25" s="270"/>
      <c r="H25" s="270"/>
    </row>
    <row r="26" spans="1:8" ht="19.5" customHeight="1">
      <c r="A26" s="148">
        <v>2101102</v>
      </c>
      <c r="B26" s="149" t="s">
        <v>93</v>
      </c>
      <c r="C26" s="255">
        <f t="shared" si="0"/>
        <v>78600.14</v>
      </c>
      <c r="D26" s="250">
        <f t="shared" si="2"/>
        <v>78600.14</v>
      </c>
      <c r="E26" s="216">
        <v>78600.14</v>
      </c>
      <c r="F26" s="267"/>
      <c r="G26" s="270"/>
      <c r="H26" s="270"/>
    </row>
    <row r="27" spans="1:8" ht="19.5" customHeight="1">
      <c r="A27" s="148">
        <v>2101199</v>
      </c>
      <c r="B27" s="149" t="s">
        <v>85</v>
      </c>
      <c r="C27" s="255">
        <f t="shared" si="0"/>
        <v>5600</v>
      </c>
      <c r="D27" s="250">
        <f t="shared" si="2"/>
        <v>5600</v>
      </c>
      <c r="E27" s="216">
        <v>5600</v>
      </c>
      <c r="F27" s="267"/>
      <c r="G27" s="270"/>
      <c r="H27" s="270"/>
    </row>
    <row r="28" spans="1:8" ht="19.5" customHeight="1">
      <c r="A28" s="148">
        <v>2210201</v>
      </c>
      <c r="B28" s="149" t="s">
        <v>86</v>
      </c>
      <c r="C28" s="255">
        <f t="shared" si="0"/>
        <v>117900.21</v>
      </c>
      <c r="D28" s="250">
        <f t="shared" si="2"/>
        <v>117900.21</v>
      </c>
      <c r="E28" s="216">
        <v>117900.21</v>
      </c>
      <c r="F28" s="267"/>
      <c r="G28" s="270"/>
      <c r="H28" s="270"/>
    </row>
    <row r="29" spans="1:8" ht="19.5" customHeight="1">
      <c r="A29" s="148">
        <v>2210203</v>
      </c>
      <c r="B29" s="149" t="s">
        <v>87</v>
      </c>
      <c r="C29" s="255">
        <f t="shared" si="0"/>
        <v>57600</v>
      </c>
      <c r="D29" s="250">
        <f t="shared" si="2"/>
        <v>57600</v>
      </c>
      <c r="E29" s="216">
        <v>57600</v>
      </c>
      <c r="F29" s="267"/>
      <c r="G29" s="270"/>
      <c r="H29" s="270"/>
    </row>
    <row r="30" spans="1:8" ht="19.5" customHeight="1">
      <c r="A30" s="148">
        <v>2050199</v>
      </c>
      <c r="B30" s="149" t="s">
        <v>94</v>
      </c>
      <c r="C30" s="255">
        <f t="shared" si="0"/>
        <v>38000</v>
      </c>
      <c r="D30" s="250">
        <f t="shared" si="2"/>
        <v>38000</v>
      </c>
      <c r="E30" s="216">
        <v>38000</v>
      </c>
      <c r="F30" s="267"/>
      <c r="G30" s="271"/>
      <c r="H30" s="271"/>
    </row>
    <row r="31" spans="1:8" ht="19.5" customHeight="1">
      <c r="A31" s="148">
        <v>2050299</v>
      </c>
      <c r="B31" s="149" t="s">
        <v>90</v>
      </c>
      <c r="C31" s="255">
        <f t="shared" si="0"/>
        <v>410000</v>
      </c>
      <c r="D31" s="250">
        <f>E31+F31</f>
        <v>410000</v>
      </c>
      <c r="E31" s="216">
        <v>150000</v>
      </c>
      <c r="F31" s="216">
        <v>260000</v>
      </c>
      <c r="G31" s="271"/>
      <c r="H31" s="271"/>
    </row>
    <row r="32" ht="16.5">
      <c r="A32" s="256" t="s">
        <v>95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F4" sqref="F4"/>
    </sheetView>
  </sheetViews>
  <sheetFormatPr defaultColWidth="9.140625" defaultRowHeight="12.75"/>
  <cols>
    <col min="1" max="3" width="4.57421875" style="0" customWidth="1"/>
    <col min="4" max="4" width="28.00390625" style="0" customWidth="1"/>
    <col min="5" max="5" width="10.28125" style="0" customWidth="1"/>
    <col min="6" max="6" width="12.8515625" style="0" customWidth="1"/>
    <col min="7" max="7" width="10.7109375" style="0" customWidth="1"/>
    <col min="8" max="8" width="9.140625" style="0" customWidth="1"/>
    <col min="9" max="9" width="10.140625" style="0" customWidth="1"/>
    <col min="10" max="10" width="7.00390625" style="0" customWidth="1"/>
    <col min="11" max="11" width="9.57421875" style="0" customWidth="1"/>
    <col min="12" max="12" width="7.28125" style="0" customWidth="1"/>
    <col min="13" max="13" width="7.421875" style="0" customWidth="1"/>
    <col min="14" max="14" width="8.8515625" style="0" customWidth="1"/>
  </cols>
  <sheetData>
    <row r="1" spans="1:3" ht="15.75" customHeight="1">
      <c r="A1" s="2" t="s">
        <v>101</v>
      </c>
      <c r="B1" s="2"/>
      <c r="C1" s="2"/>
    </row>
    <row r="2" spans="1:11" ht="27">
      <c r="A2" s="195" t="s">
        <v>102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6.5">
      <c r="A4" s="196" t="s">
        <v>2</v>
      </c>
      <c r="B4" s="1"/>
      <c r="C4" s="1"/>
      <c r="D4" s="1"/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97" t="s">
        <v>68</v>
      </c>
      <c r="B5" s="197"/>
      <c r="C5" s="197" t="s">
        <v>5</v>
      </c>
      <c r="D5" s="197" t="s">
        <v>5</v>
      </c>
      <c r="E5" s="5" t="s">
        <v>103</v>
      </c>
      <c r="F5" s="210" t="s">
        <v>104</v>
      </c>
      <c r="G5" s="5"/>
      <c r="H5" s="5"/>
      <c r="I5" s="5"/>
      <c r="J5" s="5"/>
      <c r="K5" s="210" t="s">
        <v>105</v>
      </c>
      <c r="L5" s="5"/>
      <c r="M5" s="5"/>
      <c r="N5" s="5"/>
      <c r="O5" s="5"/>
    </row>
    <row r="6" spans="1:15" ht="16.5">
      <c r="A6" s="5" t="s">
        <v>106</v>
      </c>
      <c r="B6" s="5"/>
      <c r="C6" s="5"/>
      <c r="D6" s="197" t="s">
        <v>107</v>
      </c>
      <c r="E6" s="5"/>
      <c r="F6" s="210"/>
      <c r="G6" s="5"/>
      <c r="H6" s="5"/>
      <c r="I6" s="5"/>
      <c r="J6" s="5"/>
      <c r="K6" s="210"/>
      <c r="L6" s="5"/>
      <c r="M6" s="5"/>
      <c r="N6" s="5"/>
      <c r="O6" s="5"/>
    </row>
    <row r="7" spans="1:15" ht="16.5">
      <c r="A7" s="5"/>
      <c r="B7" s="5" t="s">
        <v>5</v>
      </c>
      <c r="C7" s="5" t="s">
        <v>5</v>
      </c>
      <c r="D7" s="197" t="s">
        <v>5</v>
      </c>
      <c r="E7" s="5"/>
      <c r="F7" s="211" t="s">
        <v>10</v>
      </c>
      <c r="G7" s="211" t="s">
        <v>108</v>
      </c>
      <c r="H7" s="211" t="s">
        <v>109</v>
      </c>
      <c r="I7" s="211" t="s">
        <v>110</v>
      </c>
      <c r="J7" s="211" t="s">
        <v>111</v>
      </c>
      <c r="K7" s="211" t="s">
        <v>10</v>
      </c>
      <c r="L7" s="211" t="s">
        <v>112</v>
      </c>
      <c r="M7" s="211" t="s">
        <v>113</v>
      </c>
      <c r="N7" s="211" t="s">
        <v>114</v>
      </c>
      <c r="O7" s="211" t="s">
        <v>115</v>
      </c>
    </row>
    <row r="8" spans="1:15" ht="60.75" customHeight="1">
      <c r="A8" s="5"/>
      <c r="B8" s="5" t="s">
        <v>5</v>
      </c>
      <c r="C8" s="5" t="s">
        <v>5</v>
      </c>
      <c r="D8" s="197" t="s">
        <v>5</v>
      </c>
      <c r="E8" s="5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ht="21" customHeight="1">
      <c r="A9" s="198" t="s">
        <v>116</v>
      </c>
      <c r="B9" s="198" t="s">
        <v>117</v>
      </c>
      <c r="C9" s="198" t="s">
        <v>118</v>
      </c>
      <c r="D9" s="198"/>
      <c r="E9" s="198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21" customHeight="1">
      <c r="A10" s="199"/>
      <c r="B10" s="199"/>
      <c r="C10" s="199"/>
      <c r="D10" s="199" t="s">
        <v>100</v>
      </c>
      <c r="E10" s="213">
        <f>SUM(F10+K10)</f>
        <v>3066135.41</v>
      </c>
      <c r="F10" s="213">
        <f>F11+F23</f>
        <v>2548135.41</v>
      </c>
      <c r="G10" s="213">
        <f>G11+G23</f>
        <v>2101104.57</v>
      </c>
      <c r="H10" s="213">
        <f>H11+H23</f>
        <v>257812.41000000003</v>
      </c>
      <c r="I10" s="213">
        <f>I11+I23</f>
        <v>189218.43</v>
      </c>
      <c r="J10" s="213"/>
      <c r="K10" s="213">
        <f>SUM(K19:K28)</f>
        <v>518000</v>
      </c>
      <c r="L10" s="213"/>
      <c r="M10" s="213"/>
      <c r="N10" s="213">
        <f>N11+N23</f>
        <v>518000</v>
      </c>
      <c r="O10" s="199"/>
    </row>
    <row r="11" spans="1:15" ht="25.5" customHeight="1">
      <c r="A11" s="200"/>
      <c r="B11" s="200"/>
      <c r="C11" s="200"/>
      <c r="D11" s="201" t="s">
        <v>77</v>
      </c>
      <c r="E11" s="214">
        <f>F11+K11</f>
        <v>911570.8999999999</v>
      </c>
      <c r="F11" s="214">
        <f>F12+F13+F14+F15+F16+F17+F18+F19+F20+F21</f>
        <v>841570.8999999999</v>
      </c>
      <c r="G11" s="214">
        <f>G12+G14+G15+G16+G17+G18+G19</f>
        <v>666450.2999999999</v>
      </c>
      <c r="H11" s="214">
        <f>H12+H20+H21</f>
        <v>78352.2</v>
      </c>
      <c r="I11" s="214">
        <f>I12+I13</f>
        <v>96768.4</v>
      </c>
      <c r="J11" s="214"/>
      <c r="K11" s="214">
        <f>N11</f>
        <v>70000</v>
      </c>
      <c r="L11" s="214"/>
      <c r="M11" s="214"/>
      <c r="N11" s="214">
        <f>N22</f>
        <v>70000</v>
      </c>
      <c r="O11" s="200"/>
    </row>
    <row r="12" spans="1:15" ht="25.5" customHeight="1">
      <c r="A12" s="202">
        <v>205</v>
      </c>
      <c r="B12" s="203" t="s">
        <v>119</v>
      </c>
      <c r="C12" s="203" t="s">
        <v>119</v>
      </c>
      <c r="D12" s="40" t="s">
        <v>78</v>
      </c>
      <c r="E12" s="215">
        <f>F12</f>
        <v>622058.4</v>
      </c>
      <c r="F12" s="215">
        <f>G12+H12+I12</f>
        <v>622058.4</v>
      </c>
      <c r="G12" s="110">
        <v>525270</v>
      </c>
      <c r="H12" s="215">
        <v>420</v>
      </c>
      <c r="I12" s="110">
        <v>96368.4</v>
      </c>
      <c r="J12" s="225"/>
      <c r="K12" s="225"/>
      <c r="L12" s="225"/>
      <c r="M12" s="228"/>
      <c r="N12" s="228"/>
      <c r="O12" s="229"/>
    </row>
    <row r="13" spans="1:15" ht="25.5" customHeight="1">
      <c r="A13" s="202">
        <v>208</v>
      </c>
      <c r="B13" s="203" t="s">
        <v>120</v>
      </c>
      <c r="C13" s="203" t="s">
        <v>121</v>
      </c>
      <c r="D13" s="149" t="s">
        <v>79</v>
      </c>
      <c r="E13" s="215">
        <f aca="true" t="shared" si="0" ref="E13:E21">F13</f>
        <v>400</v>
      </c>
      <c r="F13" s="215">
        <f>I13</f>
        <v>400</v>
      </c>
      <c r="G13" s="215"/>
      <c r="H13" s="215"/>
      <c r="I13" s="215">
        <v>400</v>
      </c>
      <c r="J13" s="225"/>
      <c r="K13" s="225"/>
      <c r="L13" s="225"/>
      <c r="M13" s="228"/>
      <c r="N13" s="228"/>
      <c r="O13" s="229"/>
    </row>
    <row r="14" spans="1:15" ht="25.5" customHeight="1">
      <c r="A14" s="204">
        <v>208</v>
      </c>
      <c r="B14" s="205" t="s">
        <v>120</v>
      </c>
      <c r="C14" s="205" t="s">
        <v>120</v>
      </c>
      <c r="D14" s="149" t="s">
        <v>80</v>
      </c>
      <c r="E14" s="215">
        <f t="shared" si="0"/>
        <v>89547</v>
      </c>
      <c r="F14" s="215">
        <f aca="true" t="shared" si="1" ref="F14:F19">G14</f>
        <v>89547</v>
      </c>
      <c r="G14" s="110">
        <v>89547</v>
      </c>
      <c r="H14" s="215"/>
      <c r="I14" s="215"/>
      <c r="J14" s="225"/>
      <c r="K14" s="225"/>
      <c r="L14" s="225"/>
      <c r="M14" s="228"/>
      <c r="N14" s="228"/>
      <c r="O14" s="229"/>
    </row>
    <row r="15" spans="1:15" ht="25.5" customHeight="1">
      <c r="A15" s="204">
        <v>208</v>
      </c>
      <c r="B15" s="205" t="s">
        <v>122</v>
      </c>
      <c r="C15" s="205" t="s">
        <v>123</v>
      </c>
      <c r="D15" s="149" t="s">
        <v>81</v>
      </c>
      <c r="E15" s="215">
        <f t="shared" si="0"/>
        <v>895.47</v>
      </c>
      <c r="F15" s="215">
        <f t="shared" si="1"/>
        <v>895.47</v>
      </c>
      <c r="G15" s="110">
        <v>895.47</v>
      </c>
      <c r="H15" s="215"/>
      <c r="I15" s="215"/>
      <c r="J15" s="225"/>
      <c r="K15" s="225"/>
      <c r="L15" s="225"/>
      <c r="M15" s="228"/>
      <c r="N15" s="228"/>
      <c r="O15" s="229"/>
    </row>
    <row r="16" spans="1:15" ht="25.5" customHeight="1">
      <c r="A16" s="204">
        <v>208</v>
      </c>
      <c r="B16" s="205" t="s">
        <v>122</v>
      </c>
      <c r="C16" s="205" t="s">
        <v>124</v>
      </c>
      <c r="D16" s="149" t="s">
        <v>82</v>
      </c>
      <c r="E16" s="215">
        <f t="shared" si="0"/>
        <v>1343.21</v>
      </c>
      <c r="F16" s="215">
        <f t="shared" si="1"/>
        <v>1343.21</v>
      </c>
      <c r="G16" s="110">
        <v>1343.21</v>
      </c>
      <c r="H16" s="215"/>
      <c r="I16" s="215"/>
      <c r="J16" s="225"/>
      <c r="K16" s="225"/>
      <c r="L16" s="225"/>
      <c r="M16" s="228"/>
      <c r="N16" s="228"/>
      <c r="O16" s="229"/>
    </row>
    <row r="17" spans="1:15" ht="25.5" customHeight="1">
      <c r="A17" s="206" t="s">
        <v>125</v>
      </c>
      <c r="B17" s="207" t="s">
        <v>126</v>
      </c>
      <c r="C17" s="207" t="s">
        <v>119</v>
      </c>
      <c r="D17" s="149" t="s">
        <v>83</v>
      </c>
      <c r="E17" s="215">
        <f t="shared" si="0"/>
        <v>35818.8</v>
      </c>
      <c r="F17" s="215">
        <f t="shared" si="1"/>
        <v>35818.8</v>
      </c>
      <c r="G17" s="110">
        <v>35818.8</v>
      </c>
      <c r="H17" s="215"/>
      <c r="I17" s="215"/>
      <c r="J17" s="218"/>
      <c r="K17" s="218"/>
      <c r="L17" s="218"/>
      <c r="M17" s="230"/>
      <c r="N17" s="230"/>
      <c r="O17" s="231"/>
    </row>
    <row r="18" spans="1:15" ht="25.5" customHeight="1">
      <c r="A18" s="207" t="s">
        <v>125</v>
      </c>
      <c r="B18" s="207" t="s">
        <v>126</v>
      </c>
      <c r="C18" s="207" t="s">
        <v>124</v>
      </c>
      <c r="D18" s="149" t="s">
        <v>84</v>
      </c>
      <c r="E18" s="215">
        <f t="shared" si="0"/>
        <v>10775.82</v>
      </c>
      <c r="F18" s="215">
        <f t="shared" si="1"/>
        <v>10775.82</v>
      </c>
      <c r="G18" s="110">
        <v>10775.82</v>
      </c>
      <c r="H18" s="215"/>
      <c r="I18" s="215"/>
      <c r="J18" s="218"/>
      <c r="K18" s="218"/>
      <c r="L18" s="218"/>
      <c r="M18" s="230"/>
      <c r="N18" s="230"/>
      <c r="O18" s="231"/>
    </row>
    <row r="19" spans="1:15" ht="25.5" customHeight="1">
      <c r="A19" s="208" t="s">
        <v>125</v>
      </c>
      <c r="B19" s="208" t="s">
        <v>126</v>
      </c>
      <c r="C19" s="208" t="s">
        <v>127</v>
      </c>
      <c r="D19" s="149" t="s">
        <v>85</v>
      </c>
      <c r="E19" s="215">
        <f t="shared" si="0"/>
        <v>2800</v>
      </c>
      <c r="F19" s="216">
        <f t="shared" si="1"/>
        <v>2800</v>
      </c>
      <c r="G19" s="110">
        <v>2800</v>
      </c>
      <c r="H19" s="217"/>
      <c r="I19" s="217"/>
      <c r="J19" s="217"/>
      <c r="K19" s="226"/>
      <c r="L19" s="217"/>
      <c r="M19" s="232"/>
      <c r="N19" s="232"/>
      <c r="O19" s="233"/>
    </row>
    <row r="20" spans="1:15" ht="25.5" customHeight="1">
      <c r="A20" s="207" t="s">
        <v>128</v>
      </c>
      <c r="B20" s="207" t="s">
        <v>123</v>
      </c>
      <c r="C20" s="207" t="s">
        <v>119</v>
      </c>
      <c r="D20" s="149" t="s">
        <v>86</v>
      </c>
      <c r="E20" s="215">
        <f t="shared" si="0"/>
        <v>53728.2</v>
      </c>
      <c r="F20" s="216">
        <f>H20</f>
        <v>53728.2</v>
      </c>
      <c r="G20" s="218"/>
      <c r="H20" s="110">
        <v>53728.2</v>
      </c>
      <c r="I20" s="218"/>
      <c r="J20" s="218"/>
      <c r="K20" s="220"/>
      <c r="L20" s="218"/>
      <c r="M20" s="230"/>
      <c r="N20" s="230"/>
      <c r="O20" s="231"/>
    </row>
    <row r="21" spans="1:15" ht="25.5" customHeight="1">
      <c r="A21" s="207" t="s">
        <v>128</v>
      </c>
      <c r="B21" s="207" t="s">
        <v>123</v>
      </c>
      <c r="C21" s="207" t="s">
        <v>124</v>
      </c>
      <c r="D21" s="149" t="s">
        <v>87</v>
      </c>
      <c r="E21" s="215">
        <f t="shared" si="0"/>
        <v>24204</v>
      </c>
      <c r="F21" s="216">
        <f>H21</f>
        <v>24204</v>
      </c>
      <c r="G21" s="219"/>
      <c r="H21" s="110">
        <v>24204</v>
      </c>
      <c r="I21" s="219"/>
      <c r="J21" s="219"/>
      <c r="K21" s="220"/>
      <c r="L21" s="219"/>
      <c r="M21" s="234"/>
      <c r="N21" s="234"/>
      <c r="O21" s="235"/>
    </row>
    <row r="22" spans="1:15" ht="25.5" customHeight="1">
      <c r="A22" s="207" t="s">
        <v>129</v>
      </c>
      <c r="B22" s="207" t="s">
        <v>119</v>
      </c>
      <c r="C22" s="207" t="s">
        <v>123</v>
      </c>
      <c r="D22" s="149" t="s">
        <v>88</v>
      </c>
      <c r="E22" s="215">
        <f>K22</f>
        <v>70000</v>
      </c>
      <c r="F22" s="216"/>
      <c r="G22" s="219"/>
      <c r="H22" s="219"/>
      <c r="I22" s="110"/>
      <c r="J22" s="219"/>
      <c r="K22" s="220">
        <f>N22</f>
        <v>70000</v>
      </c>
      <c r="L22" s="219"/>
      <c r="M22" s="234"/>
      <c r="N22" s="110">
        <v>70000</v>
      </c>
      <c r="O22" s="235"/>
    </row>
    <row r="23" spans="1:15" ht="25.5" customHeight="1">
      <c r="A23" s="200"/>
      <c r="B23" s="200"/>
      <c r="C23" s="200"/>
      <c r="D23" s="200" t="s">
        <v>89</v>
      </c>
      <c r="E23" s="214">
        <f>F23+K23</f>
        <v>2154564.51</v>
      </c>
      <c r="F23" s="214">
        <f>F24+F25+F26+F27+F28+F29+F30+F31+F32+F33</f>
        <v>1706564.51</v>
      </c>
      <c r="G23" s="214">
        <f>G24+G25+G27+G28+G29+G30+G31</f>
        <v>1434654.27</v>
      </c>
      <c r="H23" s="214">
        <f>H24+H32+H33</f>
        <v>179460.21000000002</v>
      </c>
      <c r="I23" s="214">
        <f>I24+I26</f>
        <v>92450.03</v>
      </c>
      <c r="J23" s="214"/>
      <c r="K23" s="214">
        <f>K34+K35</f>
        <v>448000</v>
      </c>
      <c r="L23" s="214"/>
      <c r="M23" s="214"/>
      <c r="N23" s="214">
        <f>N34+N35</f>
        <v>448000</v>
      </c>
      <c r="O23" s="200"/>
    </row>
    <row r="24" spans="1:15" ht="25.5" customHeight="1">
      <c r="A24" s="207" t="s">
        <v>129</v>
      </c>
      <c r="B24" s="207" t="s">
        <v>123</v>
      </c>
      <c r="C24" s="207" t="s">
        <v>127</v>
      </c>
      <c r="D24" s="149" t="s">
        <v>90</v>
      </c>
      <c r="E24" s="220">
        <f>F24</f>
        <v>1239738.8</v>
      </c>
      <c r="F24" s="219">
        <f>G24+H24+I24</f>
        <v>1239738.8</v>
      </c>
      <c r="G24" s="110">
        <v>1144128.77</v>
      </c>
      <c r="H24" s="110">
        <v>3960</v>
      </c>
      <c r="I24" s="110">
        <v>91650.03</v>
      </c>
      <c r="J24" s="219"/>
      <c r="K24" s="220"/>
      <c r="L24" s="219"/>
      <c r="M24" s="234"/>
      <c r="N24" s="234"/>
      <c r="O24" s="235"/>
    </row>
    <row r="25" spans="1:15" ht="25.5" customHeight="1">
      <c r="A25" s="207" t="s">
        <v>130</v>
      </c>
      <c r="B25" s="207" t="s">
        <v>120</v>
      </c>
      <c r="C25" s="207" t="s">
        <v>120</v>
      </c>
      <c r="D25" s="149" t="s">
        <v>80</v>
      </c>
      <c r="E25" s="220">
        <f aca="true" t="shared" si="2" ref="E25:E33">F25</f>
        <v>196500.34</v>
      </c>
      <c r="F25" s="219">
        <f>G25</f>
        <v>196500.34</v>
      </c>
      <c r="G25" s="110">
        <v>196500.34</v>
      </c>
      <c r="H25" s="219"/>
      <c r="I25" s="219"/>
      <c r="J25" s="219"/>
      <c r="K25" s="220"/>
      <c r="L25" s="219"/>
      <c r="M25" s="234"/>
      <c r="N25" s="234"/>
      <c r="O25" s="235"/>
    </row>
    <row r="26" spans="1:15" ht="25.5" customHeight="1">
      <c r="A26" s="207" t="s">
        <v>130</v>
      </c>
      <c r="B26" s="207" t="s">
        <v>120</v>
      </c>
      <c r="C26" s="207" t="s">
        <v>127</v>
      </c>
      <c r="D26" s="149" t="s">
        <v>91</v>
      </c>
      <c r="E26" s="220">
        <f t="shared" si="2"/>
        <v>800</v>
      </c>
      <c r="F26" s="219">
        <f>I26</f>
        <v>800</v>
      </c>
      <c r="G26" s="219"/>
      <c r="H26" s="219"/>
      <c r="I26" s="110">
        <v>800</v>
      </c>
      <c r="J26" s="219"/>
      <c r="K26" s="220"/>
      <c r="L26" s="219"/>
      <c r="M26" s="234"/>
      <c r="N26" s="234"/>
      <c r="O26" s="235"/>
    </row>
    <row r="27" spans="1:15" ht="25.5" customHeight="1">
      <c r="A27" s="207" t="s">
        <v>130</v>
      </c>
      <c r="B27" s="207" t="s">
        <v>122</v>
      </c>
      <c r="C27" s="207" t="s">
        <v>119</v>
      </c>
      <c r="D27" s="149" t="s">
        <v>92</v>
      </c>
      <c r="E27" s="220">
        <f t="shared" si="2"/>
        <v>4912.51</v>
      </c>
      <c r="F27" s="219">
        <f>G27</f>
        <v>4912.51</v>
      </c>
      <c r="G27" s="110">
        <v>4912.51</v>
      </c>
      <c r="H27" s="219"/>
      <c r="I27" s="219"/>
      <c r="J27" s="219"/>
      <c r="K27" s="220"/>
      <c r="L27" s="219"/>
      <c r="M27" s="234"/>
      <c r="N27" s="234"/>
      <c r="O27" s="235"/>
    </row>
    <row r="28" spans="1:15" ht="25.5" customHeight="1">
      <c r="A28" s="208" t="s">
        <v>130</v>
      </c>
      <c r="B28" s="208" t="s">
        <v>122</v>
      </c>
      <c r="C28" s="208" t="s">
        <v>123</v>
      </c>
      <c r="D28" s="209" t="s">
        <v>81</v>
      </c>
      <c r="E28" s="220">
        <f t="shared" si="2"/>
        <v>1965</v>
      </c>
      <c r="F28" s="219">
        <f>G28</f>
        <v>1965</v>
      </c>
      <c r="G28" s="221">
        <v>1965</v>
      </c>
      <c r="H28" s="222"/>
      <c r="I28" s="222"/>
      <c r="J28" s="222"/>
      <c r="K28" s="227"/>
      <c r="L28" s="222"/>
      <c r="M28" s="236"/>
      <c r="N28" s="236"/>
      <c r="O28" s="237"/>
    </row>
    <row r="29" spans="1:15" ht="24.75" customHeight="1">
      <c r="A29" s="207">
        <v>208</v>
      </c>
      <c r="B29" s="207">
        <v>27</v>
      </c>
      <c r="C29" s="207" t="s">
        <v>124</v>
      </c>
      <c r="D29" s="157" t="s">
        <v>82</v>
      </c>
      <c r="E29" s="220">
        <f t="shared" si="2"/>
        <v>2947.51</v>
      </c>
      <c r="F29" s="219">
        <f>G29</f>
        <v>2947.51</v>
      </c>
      <c r="G29" s="223">
        <v>2947.51</v>
      </c>
      <c r="H29" s="224"/>
      <c r="I29" s="224"/>
      <c r="J29" s="224"/>
      <c r="K29" s="224"/>
      <c r="L29" s="224"/>
      <c r="M29" s="224"/>
      <c r="N29" s="224"/>
      <c r="O29" s="238"/>
    </row>
    <row r="30" spans="1:15" ht="24.75" customHeight="1">
      <c r="A30" s="207">
        <v>210</v>
      </c>
      <c r="B30" s="207">
        <v>11</v>
      </c>
      <c r="C30" s="207" t="s">
        <v>123</v>
      </c>
      <c r="D30" s="157" t="s">
        <v>93</v>
      </c>
      <c r="E30" s="220">
        <f t="shared" si="2"/>
        <v>78600.14</v>
      </c>
      <c r="F30" s="219">
        <f>G30</f>
        <v>78600.14</v>
      </c>
      <c r="G30" s="223">
        <v>78600.14</v>
      </c>
      <c r="H30" s="224"/>
      <c r="I30" s="224"/>
      <c r="J30" s="224"/>
      <c r="K30" s="224"/>
      <c r="L30" s="224"/>
      <c r="M30" s="224"/>
      <c r="N30" s="224"/>
      <c r="O30" s="238"/>
    </row>
    <row r="31" spans="1:15" ht="24.75" customHeight="1">
      <c r="A31" s="207">
        <v>210</v>
      </c>
      <c r="B31" s="207">
        <v>11</v>
      </c>
      <c r="C31" s="207" t="s">
        <v>127</v>
      </c>
      <c r="D31" s="157" t="s">
        <v>85</v>
      </c>
      <c r="E31" s="220">
        <f t="shared" si="2"/>
        <v>5600</v>
      </c>
      <c r="F31" s="219">
        <f>G31</f>
        <v>5600</v>
      </c>
      <c r="G31" s="223">
        <v>5600</v>
      </c>
      <c r="H31" s="224"/>
      <c r="I31" s="224"/>
      <c r="J31" s="224"/>
      <c r="K31" s="224"/>
      <c r="L31" s="224"/>
      <c r="M31" s="224"/>
      <c r="N31" s="224"/>
      <c r="O31" s="238"/>
    </row>
    <row r="32" spans="1:15" ht="24.75" customHeight="1">
      <c r="A32" s="207">
        <v>221</v>
      </c>
      <c r="B32" s="207" t="s">
        <v>123</v>
      </c>
      <c r="C32" s="207" t="s">
        <v>119</v>
      </c>
      <c r="D32" s="157" t="s">
        <v>86</v>
      </c>
      <c r="E32" s="220">
        <f t="shared" si="2"/>
        <v>117900.21</v>
      </c>
      <c r="F32" s="224">
        <f>H32</f>
        <v>117900.21</v>
      </c>
      <c r="G32" s="224"/>
      <c r="H32" s="223">
        <v>117900.21</v>
      </c>
      <c r="I32" s="224"/>
      <c r="J32" s="224"/>
      <c r="K32" s="224"/>
      <c r="L32" s="224"/>
      <c r="M32" s="224"/>
      <c r="N32" s="224"/>
      <c r="O32" s="238"/>
    </row>
    <row r="33" spans="1:15" ht="24.75" customHeight="1">
      <c r="A33" s="207">
        <v>221</v>
      </c>
      <c r="B33" s="207" t="s">
        <v>123</v>
      </c>
      <c r="C33" s="207" t="s">
        <v>124</v>
      </c>
      <c r="D33" s="157" t="s">
        <v>87</v>
      </c>
      <c r="E33" s="220">
        <f t="shared" si="2"/>
        <v>57600</v>
      </c>
      <c r="F33" s="224">
        <f>H33</f>
        <v>57600</v>
      </c>
      <c r="G33" s="224"/>
      <c r="H33" s="223">
        <v>57600</v>
      </c>
      <c r="I33" s="224"/>
      <c r="J33" s="224"/>
      <c r="K33" s="224"/>
      <c r="L33" s="224"/>
      <c r="M33" s="224"/>
      <c r="N33" s="224"/>
      <c r="O33" s="238"/>
    </row>
    <row r="34" spans="1:15" ht="24.75" customHeight="1">
      <c r="A34" s="207">
        <v>205</v>
      </c>
      <c r="B34" s="207" t="s">
        <v>119</v>
      </c>
      <c r="C34" s="207" t="s">
        <v>127</v>
      </c>
      <c r="D34" s="157" t="s">
        <v>94</v>
      </c>
      <c r="E34" s="224">
        <f>K34</f>
        <v>38000</v>
      </c>
      <c r="F34" s="224"/>
      <c r="G34" s="224"/>
      <c r="H34" s="224"/>
      <c r="I34" s="224"/>
      <c r="J34" s="224"/>
      <c r="K34" s="223">
        <f>N34</f>
        <v>38000</v>
      </c>
      <c r="L34" s="224"/>
      <c r="M34" s="224"/>
      <c r="N34" s="223">
        <v>38000</v>
      </c>
      <c r="O34" s="238"/>
    </row>
    <row r="35" spans="1:15" ht="24.75" customHeight="1">
      <c r="A35" s="207">
        <v>205</v>
      </c>
      <c r="B35" s="207" t="s">
        <v>123</v>
      </c>
      <c r="C35" s="207" t="s">
        <v>127</v>
      </c>
      <c r="D35" s="157" t="s">
        <v>90</v>
      </c>
      <c r="E35" s="224">
        <f>K35</f>
        <v>410000</v>
      </c>
      <c r="F35" s="224"/>
      <c r="G35" s="224"/>
      <c r="H35" s="224"/>
      <c r="I35" s="224"/>
      <c r="J35" s="224"/>
      <c r="K35" s="223">
        <f>N35</f>
        <v>410000</v>
      </c>
      <c r="L35" s="224"/>
      <c r="M35" s="224"/>
      <c r="N35" s="223">
        <v>410000</v>
      </c>
      <c r="O35" s="238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 horizontalCentered="1"/>
  <pageMargins left="0.31" right="0.3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3"/>
  <sheetViews>
    <sheetView zoomScale="88" zoomScaleNormal="88" workbookViewId="0" topLeftCell="A1">
      <selection activeCell="L11" sqref="L11"/>
    </sheetView>
  </sheetViews>
  <sheetFormatPr defaultColWidth="9.140625" defaultRowHeight="12.75" customHeight="1"/>
  <cols>
    <col min="1" max="1" width="14.421875" style="24" customWidth="1"/>
    <col min="2" max="2" width="28.421875" style="24" customWidth="1"/>
    <col min="3" max="3" width="13.57421875" style="123" customWidth="1"/>
    <col min="4" max="4" width="14.00390625" style="24" customWidth="1"/>
    <col min="5" max="5" width="13.57421875" style="24" customWidth="1"/>
    <col min="6" max="6" width="15.140625" style="24" customWidth="1"/>
    <col min="7" max="7" width="11.8515625" style="24" customWidth="1"/>
    <col min="8" max="8" width="17.00390625" style="24" customWidth="1"/>
    <col min="9" max="9" width="9.140625" style="24" customWidth="1"/>
    <col min="10" max="16384" width="8.8515625" style="25" customWidth="1"/>
  </cols>
  <sheetData>
    <row r="1" spans="1:3" s="1" customFormat="1" ht="15.75" customHeight="1">
      <c r="A1" s="2" t="s">
        <v>131</v>
      </c>
      <c r="B1" s="12"/>
      <c r="C1" s="97"/>
    </row>
    <row r="2" spans="1:8" s="1" customFormat="1" ht="39.75" customHeight="1">
      <c r="A2" s="3" t="s">
        <v>132</v>
      </c>
      <c r="B2" s="3"/>
      <c r="C2" s="124"/>
      <c r="D2" s="3"/>
      <c r="E2" s="3"/>
      <c r="F2" s="3"/>
      <c r="G2" s="3"/>
      <c r="H2" s="3"/>
    </row>
    <row r="3" spans="1:8" s="1" customFormat="1" ht="19.5" customHeight="1">
      <c r="A3" s="125" t="s">
        <v>2</v>
      </c>
      <c r="B3" s="125"/>
      <c r="C3" s="126"/>
      <c r="H3" s="16" t="s">
        <v>3</v>
      </c>
    </row>
    <row r="4" spans="1:8" ht="17.25" customHeight="1">
      <c r="A4" s="127" t="s">
        <v>73</v>
      </c>
      <c r="B4" s="128" t="s">
        <v>74</v>
      </c>
      <c r="C4" s="129" t="s">
        <v>133</v>
      </c>
      <c r="D4" s="130"/>
      <c r="E4" s="130"/>
      <c r="F4" s="130"/>
      <c r="G4" s="130"/>
      <c r="H4" s="173"/>
    </row>
    <row r="5" spans="1:8" ht="15" customHeight="1">
      <c r="A5" s="127"/>
      <c r="B5" s="128"/>
      <c r="C5" s="131" t="s">
        <v>50</v>
      </c>
      <c r="D5" s="132" t="s">
        <v>134</v>
      </c>
      <c r="E5" s="132"/>
      <c r="F5" s="132"/>
      <c r="G5" s="132" t="s">
        <v>54</v>
      </c>
      <c r="H5" s="132" t="s">
        <v>135</v>
      </c>
    </row>
    <row r="6" spans="1:8" ht="34.5" customHeight="1">
      <c r="A6" s="127"/>
      <c r="B6" s="128"/>
      <c r="C6" s="131"/>
      <c r="D6" s="132" t="s">
        <v>10</v>
      </c>
      <c r="E6" s="132" t="s">
        <v>136</v>
      </c>
      <c r="F6" s="132" t="s">
        <v>137</v>
      </c>
      <c r="G6" s="132"/>
      <c r="H6" s="132"/>
    </row>
    <row r="7" spans="1:8" ht="24.75" customHeight="1">
      <c r="A7" s="133" t="s">
        <v>138</v>
      </c>
      <c r="B7" s="134" t="s">
        <v>138</v>
      </c>
      <c r="C7" s="135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</row>
    <row r="8" spans="1:8" ht="24.75" customHeight="1">
      <c r="A8" s="137"/>
      <c r="B8" s="137" t="s">
        <v>100</v>
      </c>
      <c r="C8" s="138">
        <f>D8</f>
        <v>2548135.41</v>
      </c>
      <c r="D8" s="139">
        <f>D9+D56</f>
        <v>2548135.41</v>
      </c>
      <c r="E8" s="139">
        <f>E9+E56</f>
        <v>2548135.41</v>
      </c>
      <c r="F8" s="139">
        <f>F56</f>
        <v>0</v>
      </c>
      <c r="G8" s="137"/>
      <c r="H8" s="137"/>
    </row>
    <row r="9" spans="1:8" ht="24.75" customHeight="1">
      <c r="A9" s="140" t="s">
        <v>139</v>
      </c>
      <c r="B9" s="141" t="s">
        <v>77</v>
      </c>
      <c r="C9" s="142">
        <f>D9</f>
        <v>841570.8999999999</v>
      </c>
      <c r="D9" s="143">
        <f>E9</f>
        <v>841570.8999999999</v>
      </c>
      <c r="E9" s="143">
        <f>E10</f>
        <v>841570.8999999999</v>
      </c>
      <c r="F9" s="174"/>
      <c r="G9" s="174"/>
      <c r="H9" s="174"/>
    </row>
    <row r="10" spans="1:8" ht="24.75" customHeight="1">
      <c r="A10" s="144"/>
      <c r="B10" s="145" t="s">
        <v>140</v>
      </c>
      <c r="C10" s="146">
        <f aca="true" t="shared" si="0" ref="C10:C41">D10</f>
        <v>841570.8999999999</v>
      </c>
      <c r="D10" s="147">
        <f>E10</f>
        <v>841570.8999999999</v>
      </c>
      <c r="E10" s="147">
        <f>E11+E28+E31+E34+E37+E40+E43+E47+E50+E53</f>
        <v>841570.8999999999</v>
      </c>
      <c r="F10" s="175"/>
      <c r="G10" s="175"/>
      <c r="H10" s="175"/>
    </row>
    <row r="11" spans="1:8" ht="24.75" customHeight="1">
      <c r="A11" s="148">
        <v>2050101</v>
      </c>
      <c r="B11" s="149" t="s">
        <v>78</v>
      </c>
      <c r="C11" s="146">
        <f t="shared" si="0"/>
        <v>622058.4</v>
      </c>
      <c r="D11" s="82">
        <v>622058.4</v>
      </c>
      <c r="E11" s="82">
        <v>622058.4</v>
      </c>
      <c r="F11" s="176"/>
      <c r="G11" s="176"/>
      <c r="H11" s="176"/>
    </row>
    <row r="12" spans="1:8" ht="24.75" customHeight="1">
      <c r="A12" s="150">
        <v>301</v>
      </c>
      <c r="B12" s="149" t="s">
        <v>108</v>
      </c>
      <c r="C12" s="146">
        <f t="shared" si="0"/>
        <v>525270</v>
      </c>
      <c r="D12" s="82">
        <v>525270</v>
      </c>
      <c r="E12" s="82">
        <v>525270</v>
      </c>
      <c r="F12" s="176"/>
      <c r="G12" s="176"/>
      <c r="H12" s="176"/>
    </row>
    <row r="13" spans="1:8" ht="24.75" customHeight="1">
      <c r="A13" s="151">
        <v>30101</v>
      </c>
      <c r="B13" s="149" t="s">
        <v>141</v>
      </c>
      <c r="C13" s="146">
        <f t="shared" si="0"/>
        <v>255780</v>
      </c>
      <c r="D13" s="82">
        <v>255780</v>
      </c>
      <c r="E13" s="82">
        <v>255780</v>
      </c>
      <c r="F13" s="176"/>
      <c r="G13" s="176"/>
      <c r="H13" s="176"/>
    </row>
    <row r="14" spans="1:8" ht="24.75" customHeight="1">
      <c r="A14" s="151">
        <v>30102</v>
      </c>
      <c r="B14" s="149" t="s">
        <v>142</v>
      </c>
      <c r="C14" s="146">
        <f t="shared" si="0"/>
        <v>170640</v>
      </c>
      <c r="D14" s="82">
        <v>170640</v>
      </c>
      <c r="E14" s="82">
        <v>170640</v>
      </c>
      <c r="F14" s="176"/>
      <c r="G14" s="176"/>
      <c r="H14" s="176"/>
    </row>
    <row r="15" spans="1:8" ht="24.75" customHeight="1">
      <c r="A15" s="151">
        <v>30103</v>
      </c>
      <c r="B15" s="149" t="s">
        <v>143</v>
      </c>
      <c r="C15" s="146">
        <f t="shared" si="0"/>
        <v>21315</v>
      </c>
      <c r="D15" s="82">
        <v>21315</v>
      </c>
      <c r="E15" s="82">
        <v>21315</v>
      </c>
      <c r="F15" s="176"/>
      <c r="G15" s="176"/>
      <c r="H15" s="176"/>
    </row>
    <row r="16" spans="1:8" ht="24.75" customHeight="1">
      <c r="A16" s="151">
        <v>30102</v>
      </c>
      <c r="B16" s="149" t="s">
        <v>142</v>
      </c>
      <c r="C16" s="146">
        <f t="shared" si="0"/>
        <v>35535</v>
      </c>
      <c r="D16" s="82">
        <v>35535</v>
      </c>
      <c r="E16" s="82">
        <v>35535</v>
      </c>
      <c r="F16" s="176"/>
      <c r="G16" s="176"/>
      <c r="H16" s="176"/>
    </row>
    <row r="17" spans="1:8" ht="24.75" customHeight="1">
      <c r="A17" s="151">
        <v>30103</v>
      </c>
      <c r="B17" s="149" t="s">
        <v>143</v>
      </c>
      <c r="C17" s="146">
        <f t="shared" si="0"/>
        <v>42000</v>
      </c>
      <c r="D17" s="82">
        <v>42000</v>
      </c>
      <c r="E17" s="82">
        <v>42000</v>
      </c>
      <c r="F17" s="176"/>
      <c r="G17" s="176"/>
      <c r="H17" s="176"/>
    </row>
    <row r="18" spans="1:8" ht="24.75" customHeight="1">
      <c r="A18" s="150">
        <v>302</v>
      </c>
      <c r="B18" s="149" t="s">
        <v>110</v>
      </c>
      <c r="C18" s="146">
        <f t="shared" si="0"/>
        <v>96368.4</v>
      </c>
      <c r="D18" s="82">
        <v>96368.4</v>
      </c>
      <c r="E18" s="82">
        <v>96368.4</v>
      </c>
      <c r="F18" s="176"/>
      <c r="G18" s="176"/>
      <c r="H18" s="176"/>
    </row>
    <row r="19" spans="1:8" ht="24.75" customHeight="1">
      <c r="A19" s="152">
        <v>30201</v>
      </c>
      <c r="B19" s="153" t="s">
        <v>144</v>
      </c>
      <c r="C19" s="154">
        <f t="shared" si="0"/>
        <v>8000</v>
      </c>
      <c r="D19" s="155">
        <v>8000</v>
      </c>
      <c r="E19" s="155">
        <v>8000</v>
      </c>
      <c r="F19" s="177"/>
      <c r="G19" s="177"/>
      <c r="H19" s="177"/>
    </row>
    <row r="20" spans="1:8" ht="24.75" customHeight="1">
      <c r="A20" s="156">
        <v>30207</v>
      </c>
      <c r="B20" s="157" t="s">
        <v>145</v>
      </c>
      <c r="C20" s="158">
        <f t="shared" si="0"/>
        <v>8000</v>
      </c>
      <c r="D20" s="92">
        <v>8000</v>
      </c>
      <c r="E20" s="92">
        <v>8000</v>
      </c>
      <c r="F20" s="178"/>
      <c r="G20" s="178"/>
      <c r="H20" s="178"/>
    </row>
    <row r="21" spans="1:8" ht="24.75" customHeight="1">
      <c r="A21" s="156">
        <v>30211</v>
      </c>
      <c r="B21" s="157" t="s">
        <v>146</v>
      </c>
      <c r="C21" s="158">
        <f t="shared" si="0"/>
        <v>5000</v>
      </c>
      <c r="D21" s="92">
        <v>5000</v>
      </c>
      <c r="E21" s="92">
        <v>5000</v>
      </c>
      <c r="F21" s="178"/>
      <c r="G21" s="178"/>
      <c r="H21" s="178"/>
    </row>
    <row r="22" spans="1:8" ht="24.75" customHeight="1">
      <c r="A22" s="156">
        <v>30216</v>
      </c>
      <c r="B22" s="157" t="s">
        <v>147</v>
      </c>
      <c r="C22" s="158">
        <f t="shared" si="0"/>
        <v>10000</v>
      </c>
      <c r="D22" s="92">
        <v>10000</v>
      </c>
      <c r="E22" s="92">
        <v>10000</v>
      </c>
      <c r="F22" s="178"/>
      <c r="G22" s="178"/>
      <c r="H22" s="178"/>
    </row>
    <row r="23" spans="1:8" ht="24.75" customHeight="1">
      <c r="A23" s="159">
        <v>30217</v>
      </c>
      <c r="B23" s="160" t="s">
        <v>148</v>
      </c>
      <c r="C23" s="146">
        <f t="shared" si="0"/>
        <v>5000</v>
      </c>
      <c r="D23" s="161">
        <v>5000</v>
      </c>
      <c r="E23" s="161">
        <v>5000</v>
      </c>
      <c r="F23" s="179"/>
      <c r="G23" s="179"/>
      <c r="H23" s="179"/>
    </row>
    <row r="24" spans="1:8" ht="24.75" customHeight="1">
      <c r="A24" s="151">
        <v>30228</v>
      </c>
      <c r="B24" s="149" t="s">
        <v>149</v>
      </c>
      <c r="C24" s="146">
        <f t="shared" si="0"/>
        <v>8528.4</v>
      </c>
      <c r="D24" s="82">
        <v>8528.4</v>
      </c>
      <c r="E24" s="82">
        <v>8528.4</v>
      </c>
      <c r="F24" s="176"/>
      <c r="G24" s="176"/>
      <c r="H24" s="176"/>
    </row>
    <row r="25" spans="1:8" ht="24.75" customHeight="1">
      <c r="A25" s="151">
        <v>30239</v>
      </c>
      <c r="B25" s="149" t="s">
        <v>150</v>
      </c>
      <c r="C25" s="146">
        <f t="shared" si="0"/>
        <v>51840</v>
      </c>
      <c r="D25" s="82">
        <v>51840</v>
      </c>
      <c r="E25" s="82">
        <v>51840</v>
      </c>
      <c r="F25" s="176"/>
      <c r="G25" s="176"/>
      <c r="H25" s="176"/>
    </row>
    <row r="26" spans="1:8" ht="24.75" customHeight="1">
      <c r="A26" s="150">
        <v>303</v>
      </c>
      <c r="B26" s="149" t="s">
        <v>151</v>
      </c>
      <c r="C26" s="146">
        <f t="shared" si="0"/>
        <v>420</v>
      </c>
      <c r="D26" s="82">
        <v>420</v>
      </c>
      <c r="E26" s="82">
        <v>420</v>
      </c>
      <c r="F26" s="176"/>
      <c r="G26" s="176"/>
      <c r="H26" s="176"/>
    </row>
    <row r="27" spans="1:8" ht="24.75" customHeight="1">
      <c r="A27" s="151">
        <v>30399</v>
      </c>
      <c r="B27" s="149" t="s">
        <v>152</v>
      </c>
      <c r="C27" s="146">
        <f t="shared" si="0"/>
        <v>420</v>
      </c>
      <c r="D27" s="82">
        <v>420</v>
      </c>
      <c r="E27" s="82">
        <v>420</v>
      </c>
      <c r="F27" s="176"/>
      <c r="G27" s="176"/>
      <c r="H27" s="176"/>
    </row>
    <row r="28" spans="1:8" ht="24.75" customHeight="1">
      <c r="A28" s="148">
        <v>2080504</v>
      </c>
      <c r="B28" s="149" t="s">
        <v>79</v>
      </c>
      <c r="C28" s="146">
        <f t="shared" si="0"/>
        <v>400</v>
      </c>
      <c r="D28" s="82">
        <v>400</v>
      </c>
      <c r="E28" s="82">
        <v>400</v>
      </c>
      <c r="F28" s="176"/>
      <c r="G28" s="176"/>
      <c r="H28" s="176"/>
    </row>
    <row r="29" spans="1:8" ht="24.75" customHeight="1">
      <c r="A29" s="150">
        <v>302</v>
      </c>
      <c r="B29" s="149" t="s">
        <v>110</v>
      </c>
      <c r="C29" s="146">
        <f t="shared" si="0"/>
        <v>400</v>
      </c>
      <c r="D29" s="82">
        <v>400</v>
      </c>
      <c r="E29" s="82">
        <v>400</v>
      </c>
      <c r="F29" s="176"/>
      <c r="G29" s="176"/>
      <c r="H29" s="176"/>
    </row>
    <row r="30" spans="1:8" ht="24.75" customHeight="1">
      <c r="A30" s="151">
        <v>30299</v>
      </c>
      <c r="B30" s="149" t="s">
        <v>153</v>
      </c>
      <c r="C30" s="146">
        <f t="shared" si="0"/>
        <v>400</v>
      </c>
      <c r="D30" s="82">
        <v>400</v>
      </c>
      <c r="E30" s="82">
        <v>400</v>
      </c>
      <c r="F30" s="176"/>
      <c r="G30" s="176"/>
      <c r="H30" s="176"/>
    </row>
    <row r="31" spans="1:8" ht="24.75" customHeight="1">
      <c r="A31" s="148">
        <v>2080505</v>
      </c>
      <c r="B31" s="149" t="s">
        <v>80</v>
      </c>
      <c r="C31" s="146">
        <f t="shared" si="0"/>
        <v>89547</v>
      </c>
      <c r="D31" s="82">
        <v>89547</v>
      </c>
      <c r="E31" s="82">
        <v>89547</v>
      </c>
      <c r="F31" s="176"/>
      <c r="G31" s="176"/>
      <c r="H31" s="176"/>
    </row>
    <row r="32" spans="1:8" ht="24.75" customHeight="1">
      <c r="A32" s="150">
        <v>301</v>
      </c>
      <c r="B32" s="149" t="s">
        <v>108</v>
      </c>
      <c r="C32" s="146">
        <f t="shared" si="0"/>
        <v>89547</v>
      </c>
      <c r="D32" s="82">
        <v>89547</v>
      </c>
      <c r="E32" s="82">
        <v>89547</v>
      </c>
      <c r="F32" s="176"/>
      <c r="G32" s="176"/>
      <c r="H32" s="176"/>
    </row>
    <row r="33" spans="1:8" ht="24.75" customHeight="1">
      <c r="A33" s="151">
        <v>30108</v>
      </c>
      <c r="B33" s="149" t="s">
        <v>154</v>
      </c>
      <c r="C33" s="146">
        <f t="shared" si="0"/>
        <v>89547</v>
      </c>
      <c r="D33" s="82">
        <v>89547</v>
      </c>
      <c r="E33" s="82">
        <v>89547</v>
      </c>
      <c r="F33" s="176"/>
      <c r="G33" s="176"/>
      <c r="H33" s="176"/>
    </row>
    <row r="34" spans="1:8" ht="24.75" customHeight="1">
      <c r="A34" s="148">
        <v>2082702</v>
      </c>
      <c r="B34" s="149" t="s">
        <v>81</v>
      </c>
      <c r="C34" s="146">
        <f t="shared" si="0"/>
        <v>895.47</v>
      </c>
      <c r="D34" s="82">
        <v>895.47</v>
      </c>
      <c r="E34" s="82">
        <v>895.47</v>
      </c>
      <c r="F34" s="176"/>
      <c r="G34" s="176"/>
      <c r="H34" s="176"/>
    </row>
    <row r="35" spans="1:8" ht="24.75" customHeight="1">
      <c r="A35" s="150">
        <v>301</v>
      </c>
      <c r="B35" s="149" t="s">
        <v>108</v>
      </c>
      <c r="C35" s="146">
        <f t="shared" si="0"/>
        <v>895.47</v>
      </c>
      <c r="D35" s="82">
        <v>895.47</v>
      </c>
      <c r="E35" s="82">
        <v>895.47</v>
      </c>
      <c r="F35" s="176"/>
      <c r="G35" s="176"/>
      <c r="H35" s="176"/>
    </row>
    <row r="36" spans="1:8" ht="24.75" customHeight="1">
      <c r="A36" s="151">
        <v>30112</v>
      </c>
      <c r="B36" s="149" t="s">
        <v>155</v>
      </c>
      <c r="C36" s="146">
        <f t="shared" si="0"/>
        <v>895.47</v>
      </c>
      <c r="D36" s="82">
        <v>895.47</v>
      </c>
      <c r="E36" s="82">
        <v>895.47</v>
      </c>
      <c r="F36" s="176"/>
      <c r="G36" s="176"/>
      <c r="H36" s="176"/>
    </row>
    <row r="37" spans="1:8" ht="24.75" customHeight="1">
      <c r="A37" s="148">
        <v>2082703</v>
      </c>
      <c r="B37" s="149" t="s">
        <v>82</v>
      </c>
      <c r="C37" s="146">
        <f t="shared" si="0"/>
        <v>1343.21</v>
      </c>
      <c r="D37" s="82">
        <v>1343.21</v>
      </c>
      <c r="E37" s="82">
        <v>1343.21</v>
      </c>
      <c r="F37" s="176"/>
      <c r="G37" s="176"/>
      <c r="H37" s="176"/>
    </row>
    <row r="38" spans="1:8" ht="24.75" customHeight="1">
      <c r="A38" s="150">
        <v>301</v>
      </c>
      <c r="B38" s="149" t="s">
        <v>108</v>
      </c>
      <c r="C38" s="146">
        <f t="shared" si="0"/>
        <v>1343.21</v>
      </c>
      <c r="D38" s="82">
        <v>1343.21</v>
      </c>
      <c r="E38" s="82">
        <v>1343.21</v>
      </c>
      <c r="F38" s="176"/>
      <c r="G38" s="176"/>
      <c r="H38" s="176"/>
    </row>
    <row r="39" spans="1:8" ht="24.75" customHeight="1">
      <c r="A39" s="152">
        <v>30112</v>
      </c>
      <c r="B39" s="153" t="s">
        <v>155</v>
      </c>
      <c r="C39" s="154">
        <f t="shared" si="0"/>
        <v>1343.21</v>
      </c>
      <c r="D39" s="155">
        <v>1343.21</v>
      </c>
      <c r="E39" s="155">
        <v>1343.21</v>
      </c>
      <c r="F39" s="177"/>
      <c r="G39" s="177"/>
      <c r="H39" s="177"/>
    </row>
    <row r="40" spans="1:8" ht="24.75" customHeight="1">
      <c r="A40" s="162">
        <v>2101101</v>
      </c>
      <c r="B40" s="157" t="s">
        <v>83</v>
      </c>
      <c r="C40" s="158">
        <f t="shared" si="0"/>
        <v>35818.8</v>
      </c>
      <c r="D40" s="92">
        <v>35818.8</v>
      </c>
      <c r="E40" s="92">
        <v>35818.8</v>
      </c>
      <c r="F40" s="178"/>
      <c r="G40" s="178"/>
      <c r="H40" s="178"/>
    </row>
    <row r="41" spans="1:8" ht="24.75" customHeight="1">
      <c r="A41" s="163">
        <v>301</v>
      </c>
      <c r="B41" s="157" t="s">
        <v>108</v>
      </c>
      <c r="C41" s="158">
        <f t="shared" si="0"/>
        <v>35818.8</v>
      </c>
      <c r="D41" s="92">
        <v>35818.8</v>
      </c>
      <c r="E41" s="92">
        <v>35818.8</v>
      </c>
      <c r="F41" s="178"/>
      <c r="G41" s="178"/>
      <c r="H41" s="178"/>
    </row>
    <row r="42" spans="1:8" ht="24.75" customHeight="1">
      <c r="A42" s="156">
        <v>30110</v>
      </c>
      <c r="B42" s="157" t="s">
        <v>156</v>
      </c>
      <c r="C42" s="158">
        <f aca="true" t="shared" si="1" ref="C42:C63">D42</f>
        <v>35818.8</v>
      </c>
      <c r="D42" s="92">
        <v>35818.8</v>
      </c>
      <c r="E42" s="92">
        <v>35818.8</v>
      </c>
      <c r="F42" s="178"/>
      <c r="G42" s="178"/>
      <c r="H42" s="178"/>
    </row>
    <row r="43" spans="1:8" ht="24.75" customHeight="1">
      <c r="A43" s="162">
        <v>2101103</v>
      </c>
      <c r="B43" s="157" t="s">
        <v>84</v>
      </c>
      <c r="C43" s="158">
        <f t="shared" si="1"/>
        <v>10775.82</v>
      </c>
      <c r="D43" s="92">
        <v>10775.82</v>
      </c>
      <c r="E43" s="92">
        <v>10775.82</v>
      </c>
      <c r="F43" s="178"/>
      <c r="G43" s="178"/>
      <c r="H43" s="178"/>
    </row>
    <row r="44" spans="1:8" ht="24.75" customHeight="1">
      <c r="A44" s="164">
        <v>301</v>
      </c>
      <c r="B44" s="160" t="s">
        <v>108</v>
      </c>
      <c r="C44" s="146">
        <f t="shared" si="1"/>
        <v>10775.82</v>
      </c>
      <c r="D44" s="161">
        <v>10775.82</v>
      </c>
      <c r="E44" s="161">
        <v>10775.82</v>
      </c>
      <c r="F44" s="179"/>
      <c r="G44" s="179"/>
      <c r="H44" s="179"/>
    </row>
    <row r="45" spans="1:8" ht="24.75" customHeight="1">
      <c r="A45" s="151">
        <v>30111</v>
      </c>
      <c r="B45" s="149" t="s">
        <v>157</v>
      </c>
      <c r="C45" s="146">
        <f t="shared" si="1"/>
        <v>8954.7</v>
      </c>
      <c r="D45" s="82">
        <v>8954.7</v>
      </c>
      <c r="E45" s="82">
        <v>8954.7</v>
      </c>
      <c r="F45" s="176"/>
      <c r="G45" s="176"/>
      <c r="H45" s="176"/>
    </row>
    <row r="46" spans="1:8" ht="24.75" customHeight="1">
      <c r="A46" s="151">
        <v>30111</v>
      </c>
      <c r="B46" s="149" t="s">
        <v>157</v>
      </c>
      <c r="C46" s="146">
        <f t="shared" si="1"/>
        <v>1821.12</v>
      </c>
      <c r="D46" s="82">
        <v>1821.12</v>
      </c>
      <c r="E46" s="82">
        <v>1821.12</v>
      </c>
      <c r="F46" s="176"/>
      <c r="G46" s="176"/>
      <c r="H46" s="176"/>
    </row>
    <row r="47" spans="1:8" ht="24.75" customHeight="1">
      <c r="A47" s="148">
        <v>2101199</v>
      </c>
      <c r="B47" s="149" t="s">
        <v>85</v>
      </c>
      <c r="C47" s="146">
        <f t="shared" si="1"/>
        <v>2800</v>
      </c>
      <c r="D47" s="82">
        <v>2800</v>
      </c>
      <c r="E47" s="82">
        <v>2800</v>
      </c>
      <c r="F47" s="176"/>
      <c r="G47" s="176"/>
      <c r="H47" s="176"/>
    </row>
    <row r="48" spans="1:8" ht="24.75" customHeight="1">
      <c r="A48" s="150">
        <v>301</v>
      </c>
      <c r="B48" s="149" t="s">
        <v>108</v>
      </c>
      <c r="C48" s="146">
        <f t="shared" si="1"/>
        <v>2800</v>
      </c>
      <c r="D48" s="82">
        <v>2800</v>
      </c>
      <c r="E48" s="82">
        <v>2800</v>
      </c>
      <c r="F48" s="176"/>
      <c r="G48" s="176"/>
      <c r="H48" s="176"/>
    </row>
    <row r="49" spans="1:8" ht="24.75" customHeight="1">
      <c r="A49" s="151">
        <v>30114</v>
      </c>
      <c r="B49" s="149" t="s">
        <v>158</v>
      </c>
      <c r="C49" s="146">
        <f t="shared" si="1"/>
        <v>2800</v>
      </c>
      <c r="D49" s="82">
        <v>2800</v>
      </c>
      <c r="E49" s="82">
        <v>2800</v>
      </c>
      <c r="F49" s="176"/>
      <c r="G49" s="176"/>
      <c r="H49" s="176"/>
    </row>
    <row r="50" spans="1:8" ht="24.75" customHeight="1">
      <c r="A50" s="148">
        <v>2210201</v>
      </c>
      <c r="B50" s="149" t="s">
        <v>86</v>
      </c>
      <c r="C50" s="146">
        <f t="shared" si="1"/>
        <v>53728.2</v>
      </c>
      <c r="D50" s="82">
        <v>53728.2</v>
      </c>
      <c r="E50" s="82">
        <v>53728.2</v>
      </c>
      <c r="F50" s="176"/>
      <c r="G50" s="176"/>
      <c r="H50" s="176"/>
    </row>
    <row r="51" spans="1:8" ht="24.75" customHeight="1">
      <c r="A51" s="150">
        <v>301</v>
      </c>
      <c r="B51" s="149" t="s">
        <v>108</v>
      </c>
      <c r="C51" s="146">
        <f t="shared" si="1"/>
        <v>53728.2</v>
      </c>
      <c r="D51" s="82">
        <v>53728.2</v>
      </c>
      <c r="E51" s="82">
        <v>53728.2</v>
      </c>
      <c r="F51" s="176"/>
      <c r="G51" s="176"/>
      <c r="H51" s="176"/>
    </row>
    <row r="52" spans="1:8" ht="24.75" customHeight="1">
      <c r="A52" s="151">
        <v>30113</v>
      </c>
      <c r="B52" s="149" t="s">
        <v>86</v>
      </c>
      <c r="C52" s="146">
        <f t="shared" si="1"/>
        <v>53728.2</v>
      </c>
      <c r="D52" s="82">
        <v>53728.2</v>
      </c>
      <c r="E52" s="82">
        <v>53728.2</v>
      </c>
      <c r="F52" s="176"/>
      <c r="G52" s="176"/>
      <c r="H52" s="176"/>
    </row>
    <row r="53" spans="1:8" ht="24.75" customHeight="1">
      <c r="A53" s="148">
        <v>2210203</v>
      </c>
      <c r="B53" s="149" t="s">
        <v>87</v>
      </c>
      <c r="C53" s="146">
        <f t="shared" si="1"/>
        <v>24204</v>
      </c>
      <c r="D53" s="82">
        <v>24204</v>
      </c>
      <c r="E53" s="82">
        <v>24204</v>
      </c>
      <c r="F53" s="176"/>
      <c r="G53" s="176"/>
      <c r="H53" s="176"/>
    </row>
    <row r="54" spans="1:8" ht="24.75" customHeight="1">
      <c r="A54" s="150">
        <v>301</v>
      </c>
      <c r="B54" s="149" t="s">
        <v>108</v>
      </c>
      <c r="C54" s="146">
        <f t="shared" si="1"/>
        <v>24204</v>
      </c>
      <c r="D54" s="82">
        <v>24204</v>
      </c>
      <c r="E54" s="82">
        <v>24204</v>
      </c>
      <c r="F54" s="176"/>
      <c r="G54" s="176"/>
      <c r="H54" s="176"/>
    </row>
    <row r="55" spans="1:8" ht="24.75" customHeight="1">
      <c r="A55" s="151">
        <v>30102</v>
      </c>
      <c r="B55" s="149" t="s">
        <v>142</v>
      </c>
      <c r="C55" s="146">
        <f t="shared" si="1"/>
        <v>24204</v>
      </c>
      <c r="D55" s="82">
        <v>24204</v>
      </c>
      <c r="E55" s="82">
        <v>24204</v>
      </c>
      <c r="F55" s="176"/>
      <c r="G55" s="176"/>
      <c r="H55" s="176"/>
    </row>
    <row r="56" spans="1:8" ht="24.75" customHeight="1">
      <c r="A56" s="165" t="s">
        <v>159</v>
      </c>
      <c r="B56" s="166" t="s">
        <v>89</v>
      </c>
      <c r="C56" s="167">
        <f t="shared" si="1"/>
        <v>1706564.51</v>
      </c>
      <c r="D56" s="168">
        <f>E56</f>
        <v>1706564.51</v>
      </c>
      <c r="E56" s="168">
        <f>E57</f>
        <v>1706564.51</v>
      </c>
      <c r="F56" s="180"/>
      <c r="G56" s="180"/>
      <c r="H56" s="180"/>
    </row>
    <row r="57" spans="1:8" ht="24.75" customHeight="1">
      <c r="A57" s="169"/>
      <c r="B57" s="170" t="s">
        <v>140</v>
      </c>
      <c r="C57" s="171">
        <f t="shared" si="1"/>
        <v>1706564.51</v>
      </c>
      <c r="D57" s="171">
        <f>E57</f>
        <v>1706564.51</v>
      </c>
      <c r="E57" s="171">
        <f>E58+E77+E80+E83+E86+E89+E92+E95+E98+E101</f>
        <v>1706564.51</v>
      </c>
      <c r="F57" s="181"/>
      <c r="G57" s="181"/>
      <c r="H57" s="181"/>
    </row>
    <row r="58" spans="1:8" ht="24.75" customHeight="1">
      <c r="A58" s="162">
        <v>2050299</v>
      </c>
      <c r="B58" s="157" t="s">
        <v>90</v>
      </c>
      <c r="C58" s="116">
        <f t="shared" si="1"/>
        <v>1239738.8</v>
      </c>
      <c r="D58" s="92">
        <v>1239738.8</v>
      </c>
      <c r="E58" s="92">
        <v>1239738.8</v>
      </c>
      <c r="F58" s="178"/>
      <c r="G58" s="178"/>
      <c r="H58" s="178"/>
    </row>
    <row r="59" spans="1:8" ht="24.75" customHeight="1">
      <c r="A59" s="163">
        <v>301</v>
      </c>
      <c r="B59" s="157" t="s">
        <v>108</v>
      </c>
      <c r="C59" s="116">
        <f aca="true" t="shared" si="2" ref="C59:C105">D59</f>
        <v>1144128.77</v>
      </c>
      <c r="D59" s="92">
        <v>1144128.77</v>
      </c>
      <c r="E59" s="92">
        <v>1144128.77</v>
      </c>
      <c r="F59" s="178"/>
      <c r="G59" s="178"/>
      <c r="H59" s="178"/>
    </row>
    <row r="60" spans="1:8" ht="24.75" customHeight="1">
      <c r="A60" s="159">
        <v>30101</v>
      </c>
      <c r="B60" s="160" t="s">
        <v>141</v>
      </c>
      <c r="C60" s="172">
        <f t="shared" si="2"/>
        <v>611724</v>
      </c>
      <c r="D60" s="161">
        <v>611724</v>
      </c>
      <c r="E60" s="161">
        <v>611724</v>
      </c>
      <c r="F60" s="179"/>
      <c r="G60" s="179"/>
      <c r="H60" s="179"/>
    </row>
    <row r="61" spans="1:8" ht="24.75" customHeight="1">
      <c r="A61" s="151">
        <v>30102</v>
      </c>
      <c r="B61" s="149" t="s">
        <v>142</v>
      </c>
      <c r="C61" s="83">
        <f t="shared" si="2"/>
        <v>31092</v>
      </c>
      <c r="D61" s="82">
        <v>31092</v>
      </c>
      <c r="E61" s="82">
        <v>31092</v>
      </c>
      <c r="F61" s="176"/>
      <c r="G61" s="176"/>
      <c r="H61" s="176"/>
    </row>
    <row r="62" spans="1:8" ht="24.75" customHeight="1">
      <c r="A62" s="151">
        <v>30107</v>
      </c>
      <c r="B62" s="149" t="s">
        <v>160</v>
      </c>
      <c r="C62" s="83">
        <f t="shared" si="2"/>
        <v>237780</v>
      </c>
      <c r="D62" s="82">
        <v>237780</v>
      </c>
      <c r="E62" s="82">
        <v>237780</v>
      </c>
      <c r="F62" s="176"/>
      <c r="G62" s="176"/>
      <c r="H62" s="176"/>
    </row>
    <row r="63" spans="1:8" ht="24.75" customHeight="1">
      <c r="A63" s="151">
        <v>30102</v>
      </c>
      <c r="B63" s="149" t="s">
        <v>142</v>
      </c>
      <c r="C63" s="83">
        <f t="shared" si="2"/>
        <v>77627.06</v>
      </c>
      <c r="D63" s="82">
        <v>77627.06</v>
      </c>
      <c r="E63" s="82">
        <v>77627.06</v>
      </c>
      <c r="F63" s="176"/>
      <c r="G63" s="176"/>
      <c r="H63" s="176"/>
    </row>
    <row r="64" spans="1:8" ht="24.75" customHeight="1">
      <c r="A64" s="151">
        <v>30103</v>
      </c>
      <c r="B64" s="149" t="s">
        <v>143</v>
      </c>
      <c r="C64" s="83">
        <f t="shared" si="2"/>
        <v>84000</v>
      </c>
      <c r="D64" s="82">
        <v>84000</v>
      </c>
      <c r="E64" s="82">
        <v>84000</v>
      </c>
      <c r="F64" s="176"/>
      <c r="G64" s="176"/>
      <c r="H64" s="176"/>
    </row>
    <row r="65" spans="1:8" ht="24.75" customHeight="1">
      <c r="A65" s="151">
        <v>30107</v>
      </c>
      <c r="B65" s="149" t="s">
        <v>160</v>
      </c>
      <c r="C65" s="83">
        <f t="shared" si="2"/>
        <v>101905.71</v>
      </c>
      <c r="D65" s="82">
        <v>101905.71</v>
      </c>
      <c r="E65" s="82">
        <v>101905.71</v>
      </c>
      <c r="F65" s="176"/>
      <c r="G65" s="176"/>
      <c r="H65" s="176"/>
    </row>
    <row r="66" spans="1:8" ht="24.75" customHeight="1">
      <c r="A66" s="150">
        <v>302</v>
      </c>
      <c r="B66" s="149" t="s">
        <v>110</v>
      </c>
      <c r="C66" s="83">
        <f t="shared" si="2"/>
        <v>91650.03</v>
      </c>
      <c r="D66" s="82">
        <v>91650.03</v>
      </c>
      <c r="E66" s="82">
        <v>91650.03</v>
      </c>
      <c r="F66" s="176"/>
      <c r="G66" s="176"/>
      <c r="H66" s="176"/>
    </row>
    <row r="67" spans="1:8" ht="24.75" customHeight="1">
      <c r="A67" s="151">
        <v>30201</v>
      </c>
      <c r="B67" s="149" t="s">
        <v>144</v>
      </c>
      <c r="C67" s="83">
        <f t="shared" si="2"/>
        <v>20000</v>
      </c>
      <c r="D67" s="82">
        <v>20000</v>
      </c>
      <c r="E67" s="82">
        <v>20000</v>
      </c>
      <c r="F67" s="176"/>
      <c r="G67" s="176"/>
      <c r="H67" s="176"/>
    </row>
    <row r="68" spans="1:8" ht="24.75" customHeight="1">
      <c r="A68" s="151">
        <v>30207</v>
      </c>
      <c r="B68" s="149" t="s">
        <v>145</v>
      </c>
      <c r="C68" s="83">
        <f t="shared" si="2"/>
        <v>10000</v>
      </c>
      <c r="D68" s="82">
        <v>10000</v>
      </c>
      <c r="E68" s="82">
        <v>10000</v>
      </c>
      <c r="F68" s="176"/>
      <c r="G68" s="176"/>
      <c r="H68" s="176"/>
    </row>
    <row r="69" spans="1:8" ht="24.75" customHeight="1">
      <c r="A69" s="151">
        <v>30211</v>
      </c>
      <c r="B69" s="149" t="s">
        <v>146</v>
      </c>
      <c r="C69" s="83">
        <f t="shared" si="2"/>
        <v>10000</v>
      </c>
      <c r="D69" s="82">
        <v>10000</v>
      </c>
      <c r="E69" s="82">
        <v>10000</v>
      </c>
      <c r="F69" s="176"/>
      <c r="G69" s="176"/>
      <c r="H69" s="176"/>
    </row>
    <row r="70" spans="1:8" ht="24.75" customHeight="1">
      <c r="A70" s="151">
        <v>30216</v>
      </c>
      <c r="B70" s="149" t="s">
        <v>147</v>
      </c>
      <c r="C70" s="83">
        <f t="shared" si="2"/>
        <v>5000</v>
      </c>
      <c r="D70" s="82">
        <v>5000</v>
      </c>
      <c r="E70" s="82">
        <v>5000</v>
      </c>
      <c r="F70" s="176"/>
      <c r="G70" s="176"/>
      <c r="H70" s="176"/>
    </row>
    <row r="71" spans="1:8" ht="24.75" customHeight="1">
      <c r="A71" s="151">
        <v>30217</v>
      </c>
      <c r="B71" s="149" t="s">
        <v>148</v>
      </c>
      <c r="C71" s="83">
        <f t="shared" si="2"/>
        <v>8000</v>
      </c>
      <c r="D71" s="82">
        <v>8000</v>
      </c>
      <c r="E71" s="82">
        <v>8000</v>
      </c>
      <c r="F71" s="176"/>
      <c r="G71" s="176"/>
      <c r="H71" s="176"/>
    </row>
    <row r="72" spans="1:8" ht="24.75" customHeight="1">
      <c r="A72" s="151">
        <v>30226</v>
      </c>
      <c r="B72" s="149" t="s">
        <v>161</v>
      </c>
      <c r="C72" s="83">
        <f t="shared" si="2"/>
        <v>19000</v>
      </c>
      <c r="D72" s="82">
        <v>19000</v>
      </c>
      <c r="E72" s="82">
        <v>19000</v>
      </c>
      <c r="F72" s="176"/>
      <c r="G72" s="176"/>
      <c r="H72" s="176"/>
    </row>
    <row r="73" spans="1:8" ht="24.75" customHeight="1">
      <c r="A73" s="151">
        <v>30228</v>
      </c>
      <c r="B73" s="149" t="s">
        <v>149</v>
      </c>
      <c r="C73" s="83">
        <f t="shared" si="2"/>
        <v>19650.03</v>
      </c>
      <c r="D73" s="82">
        <v>19650.03</v>
      </c>
      <c r="E73" s="82">
        <v>19650.03</v>
      </c>
      <c r="F73" s="176"/>
      <c r="G73" s="176"/>
      <c r="H73" s="176"/>
    </row>
    <row r="74" spans="1:8" ht="24.75" customHeight="1">
      <c r="A74" s="182">
        <v>303</v>
      </c>
      <c r="B74" s="153" t="s">
        <v>151</v>
      </c>
      <c r="C74" s="183">
        <f t="shared" si="2"/>
        <v>3960</v>
      </c>
      <c r="D74" s="155">
        <v>3960</v>
      </c>
      <c r="E74" s="155">
        <v>3960</v>
      </c>
      <c r="F74" s="177"/>
      <c r="G74" s="177"/>
      <c r="H74" s="177"/>
    </row>
    <row r="75" spans="1:8" ht="24.75" customHeight="1">
      <c r="A75" s="156">
        <v>30399</v>
      </c>
      <c r="B75" s="157" t="s">
        <v>152</v>
      </c>
      <c r="C75" s="116">
        <f t="shared" si="2"/>
        <v>600</v>
      </c>
      <c r="D75" s="92">
        <v>600</v>
      </c>
      <c r="E75" s="92">
        <v>600</v>
      </c>
      <c r="F75" s="178"/>
      <c r="G75" s="178"/>
      <c r="H75" s="178"/>
    </row>
    <row r="76" spans="1:8" ht="24.75" customHeight="1">
      <c r="A76" s="156">
        <v>30399</v>
      </c>
      <c r="B76" s="157" t="s">
        <v>152</v>
      </c>
      <c r="C76" s="116">
        <f t="shared" si="2"/>
        <v>3360</v>
      </c>
      <c r="D76" s="92">
        <v>3360</v>
      </c>
      <c r="E76" s="92">
        <v>3360</v>
      </c>
      <c r="F76" s="178"/>
      <c r="G76" s="178"/>
      <c r="H76" s="178"/>
    </row>
    <row r="77" spans="1:8" ht="24.75" customHeight="1">
      <c r="A77" s="184">
        <v>2080505</v>
      </c>
      <c r="B77" s="160" t="s">
        <v>80</v>
      </c>
      <c r="C77" s="172">
        <f t="shared" si="2"/>
        <v>196500.34</v>
      </c>
      <c r="D77" s="161">
        <v>196500.34</v>
      </c>
      <c r="E77" s="161">
        <v>196500.34</v>
      </c>
      <c r="F77" s="179"/>
      <c r="G77" s="179"/>
      <c r="H77" s="179"/>
    </row>
    <row r="78" spans="1:8" ht="24.75" customHeight="1">
      <c r="A78" s="150">
        <v>301</v>
      </c>
      <c r="B78" s="149" t="s">
        <v>108</v>
      </c>
      <c r="C78" s="83">
        <f t="shared" si="2"/>
        <v>196500.34</v>
      </c>
      <c r="D78" s="82">
        <v>196500.34</v>
      </c>
      <c r="E78" s="82">
        <v>196500.34</v>
      </c>
      <c r="F78" s="176"/>
      <c r="G78" s="176"/>
      <c r="H78" s="176"/>
    </row>
    <row r="79" spans="1:8" ht="24.75" customHeight="1">
      <c r="A79" s="151">
        <v>30108</v>
      </c>
      <c r="B79" s="149" t="s">
        <v>154</v>
      </c>
      <c r="C79" s="83">
        <f t="shared" si="2"/>
        <v>196500.34</v>
      </c>
      <c r="D79" s="82">
        <v>196500.34</v>
      </c>
      <c r="E79" s="82">
        <v>196500.34</v>
      </c>
      <c r="F79" s="176"/>
      <c r="G79" s="176"/>
      <c r="H79" s="176"/>
    </row>
    <row r="80" spans="1:8" ht="24.75" customHeight="1">
      <c r="A80" s="148">
        <v>2080599</v>
      </c>
      <c r="B80" s="149" t="s">
        <v>91</v>
      </c>
      <c r="C80" s="83">
        <f t="shared" si="2"/>
        <v>800</v>
      </c>
      <c r="D80" s="82">
        <v>800</v>
      </c>
      <c r="E80" s="82">
        <v>800</v>
      </c>
      <c r="F80" s="176"/>
      <c r="G80" s="176"/>
      <c r="H80" s="176"/>
    </row>
    <row r="81" spans="1:8" ht="24.75" customHeight="1">
      <c r="A81" s="150">
        <v>302</v>
      </c>
      <c r="B81" s="149" t="s">
        <v>110</v>
      </c>
      <c r="C81" s="83">
        <f t="shared" si="2"/>
        <v>800</v>
      </c>
      <c r="D81" s="82">
        <v>800</v>
      </c>
      <c r="E81" s="82">
        <v>800</v>
      </c>
      <c r="F81" s="176"/>
      <c r="G81" s="176"/>
      <c r="H81" s="176"/>
    </row>
    <row r="82" spans="1:8" ht="24.75" customHeight="1">
      <c r="A82" s="151">
        <v>30299</v>
      </c>
      <c r="B82" s="149" t="s">
        <v>153</v>
      </c>
      <c r="C82" s="83">
        <f t="shared" si="2"/>
        <v>800</v>
      </c>
      <c r="D82" s="82">
        <v>800</v>
      </c>
      <c r="E82" s="82">
        <v>800</v>
      </c>
      <c r="F82" s="176"/>
      <c r="G82" s="176"/>
      <c r="H82" s="176"/>
    </row>
    <row r="83" spans="1:8" ht="24.75" customHeight="1">
      <c r="A83" s="185">
        <v>2082701</v>
      </c>
      <c r="B83" s="153" t="s">
        <v>92</v>
      </c>
      <c r="C83" s="83">
        <f t="shared" si="2"/>
        <v>4912.51</v>
      </c>
      <c r="D83" s="155">
        <v>4912.51</v>
      </c>
      <c r="E83" s="155">
        <v>4912.51</v>
      </c>
      <c r="F83" s="177"/>
      <c r="G83" s="177"/>
      <c r="H83" s="177"/>
    </row>
    <row r="84" spans="1:8" ht="24" customHeight="1">
      <c r="A84" s="163">
        <v>301</v>
      </c>
      <c r="B84" s="157" t="s">
        <v>108</v>
      </c>
      <c r="C84" s="83">
        <f t="shared" si="2"/>
        <v>4912.51</v>
      </c>
      <c r="D84" s="92">
        <v>4912.51</v>
      </c>
      <c r="E84" s="92">
        <v>4912.51</v>
      </c>
      <c r="F84" s="192"/>
      <c r="G84" s="192"/>
      <c r="H84" s="192"/>
    </row>
    <row r="85" spans="1:8" ht="24" customHeight="1">
      <c r="A85" s="156">
        <v>30112</v>
      </c>
      <c r="B85" s="157" t="s">
        <v>155</v>
      </c>
      <c r="C85" s="83">
        <f t="shared" si="2"/>
        <v>4912.51</v>
      </c>
      <c r="D85" s="92">
        <v>4912.51</v>
      </c>
      <c r="E85" s="92">
        <v>4912.51</v>
      </c>
      <c r="F85" s="192"/>
      <c r="G85" s="192"/>
      <c r="H85" s="192"/>
    </row>
    <row r="86" spans="1:8" ht="24" customHeight="1">
      <c r="A86" s="162">
        <v>2082702</v>
      </c>
      <c r="B86" s="157" t="s">
        <v>81</v>
      </c>
      <c r="C86" s="83">
        <f t="shared" si="2"/>
        <v>1965</v>
      </c>
      <c r="D86" s="92">
        <v>1965</v>
      </c>
      <c r="E86" s="92">
        <v>1965</v>
      </c>
      <c r="F86" s="192"/>
      <c r="G86" s="192"/>
      <c r="H86" s="192"/>
    </row>
    <row r="87" spans="1:8" ht="24" customHeight="1">
      <c r="A87" s="163">
        <v>301</v>
      </c>
      <c r="B87" s="157" t="s">
        <v>108</v>
      </c>
      <c r="C87" s="83">
        <f t="shared" si="2"/>
        <v>1965</v>
      </c>
      <c r="D87" s="92">
        <v>1965</v>
      </c>
      <c r="E87" s="92">
        <v>1965</v>
      </c>
      <c r="F87" s="192"/>
      <c r="G87" s="192"/>
      <c r="H87" s="192"/>
    </row>
    <row r="88" spans="1:8" ht="24" customHeight="1">
      <c r="A88" s="156">
        <v>30112</v>
      </c>
      <c r="B88" s="157" t="s">
        <v>155</v>
      </c>
      <c r="C88" s="83">
        <f t="shared" si="2"/>
        <v>1965</v>
      </c>
      <c r="D88" s="92">
        <v>1965</v>
      </c>
      <c r="E88" s="92">
        <v>1965</v>
      </c>
      <c r="F88" s="192"/>
      <c r="G88" s="192"/>
      <c r="H88" s="192"/>
    </row>
    <row r="89" spans="1:8" ht="24" customHeight="1">
      <c r="A89" s="162">
        <v>2082703</v>
      </c>
      <c r="B89" s="157" t="s">
        <v>82</v>
      </c>
      <c r="C89" s="83">
        <f t="shared" si="2"/>
        <v>2947.51</v>
      </c>
      <c r="D89" s="92">
        <v>2947.51</v>
      </c>
      <c r="E89" s="92">
        <v>2947.51</v>
      </c>
      <c r="F89" s="192"/>
      <c r="G89" s="192"/>
      <c r="H89" s="192"/>
    </row>
    <row r="90" spans="1:8" ht="24" customHeight="1">
      <c r="A90" s="163">
        <v>301</v>
      </c>
      <c r="B90" s="157" t="s">
        <v>108</v>
      </c>
      <c r="C90" s="83">
        <f t="shared" si="2"/>
        <v>2947.51</v>
      </c>
      <c r="D90" s="92">
        <v>2947.51</v>
      </c>
      <c r="E90" s="92">
        <v>2947.51</v>
      </c>
      <c r="F90" s="192"/>
      <c r="G90" s="192"/>
      <c r="H90" s="192"/>
    </row>
    <row r="91" spans="1:8" ht="24" customHeight="1">
      <c r="A91" s="156">
        <v>30112</v>
      </c>
      <c r="B91" s="157" t="s">
        <v>155</v>
      </c>
      <c r="C91" s="83">
        <f t="shared" si="2"/>
        <v>2947.51</v>
      </c>
      <c r="D91" s="92">
        <v>2947.51</v>
      </c>
      <c r="E91" s="92">
        <v>2947.51</v>
      </c>
      <c r="F91" s="192"/>
      <c r="G91" s="192"/>
      <c r="H91" s="192"/>
    </row>
    <row r="92" spans="1:8" ht="24" customHeight="1">
      <c r="A92" s="162">
        <v>2101102</v>
      </c>
      <c r="B92" s="157" t="s">
        <v>93</v>
      </c>
      <c r="C92" s="83">
        <f t="shared" si="2"/>
        <v>78600.14</v>
      </c>
      <c r="D92" s="92">
        <v>78600.14</v>
      </c>
      <c r="E92" s="92">
        <v>78600.14</v>
      </c>
      <c r="F92" s="192"/>
      <c r="G92" s="192"/>
      <c r="H92" s="192"/>
    </row>
    <row r="93" spans="1:8" ht="24" customHeight="1">
      <c r="A93" s="163">
        <v>301</v>
      </c>
      <c r="B93" s="157" t="s">
        <v>108</v>
      </c>
      <c r="C93" s="83">
        <f t="shared" si="2"/>
        <v>78600.14</v>
      </c>
      <c r="D93" s="92">
        <v>78600.14</v>
      </c>
      <c r="E93" s="92">
        <v>78600.14</v>
      </c>
      <c r="F93" s="192"/>
      <c r="G93" s="192"/>
      <c r="H93" s="192"/>
    </row>
    <row r="94" spans="1:8" ht="24" customHeight="1">
      <c r="A94" s="186">
        <v>30110</v>
      </c>
      <c r="B94" s="187" t="s">
        <v>156</v>
      </c>
      <c r="C94" s="183">
        <f t="shared" si="2"/>
        <v>78600.14</v>
      </c>
      <c r="D94" s="188">
        <v>78600.14</v>
      </c>
      <c r="E94" s="188">
        <v>78600.14</v>
      </c>
      <c r="F94" s="193"/>
      <c r="G94" s="193"/>
      <c r="H94" s="193"/>
    </row>
    <row r="95" spans="1:8" ht="24" customHeight="1">
      <c r="A95" s="162">
        <v>2101199</v>
      </c>
      <c r="B95" s="157" t="s">
        <v>85</v>
      </c>
      <c r="C95" s="116">
        <f t="shared" si="2"/>
        <v>5600</v>
      </c>
      <c r="D95" s="92">
        <v>5600</v>
      </c>
      <c r="E95" s="92">
        <v>5600</v>
      </c>
      <c r="F95" s="192"/>
      <c r="G95" s="192"/>
      <c r="H95" s="192"/>
    </row>
    <row r="96" spans="1:8" ht="24" customHeight="1">
      <c r="A96" s="163">
        <v>301</v>
      </c>
      <c r="B96" s="157" t="s">
        <v>108</v>
      </c>
      <c r="C96" s="116">
        <f t="shared" si="2"/>
        <v>5600</v>
      </c>
      <c r="D96" s="92">
        <v>5600</v>
      </c>
      <c r="E96" s="92">
        <v>5600</v>
      </c>
      <c r="F96" s="192"/>
      <c r="G96" s="192"/>
      <c r="H96" s="192"/>
    </row>
    <row r="97" spans="1:8" ht="24" customHeight="1">
      <c r="A97" s="189">
        <v>30114</v>
      </c>
      <c r="B97" s="190" t="s">
        <v>158</v>
      </c>
      <c r="C97" s="172">
        <f t="shared" si="2"/>
        <v>5600</v>
      </c>
      <c r="D97" s="191">
        <v>5600</v>
      </c>
      <c r="E97" s="191">
        <v>5600</v>
      </c>
      <c r="F97" s="194"/>
      <c r="G97" s="194"/>
      <c r="H97" s="194"/>
    </row>
    <row r="98" spans="1:8" ht="24" customHeight="1">
      <c r="A98" s="162">
        <v>2210201</v>
      </c>
      <c r="B98" s="157" t="s">
        <v>86</v>
      </c>
      <c r="C98" s="83">
        <f t="shared" si="2"/>
        <v>117900.21</v>
      </c>
      <c r="D98" s="92">
        <v>117900.21</v>
      </c>
      <c r="E98" s="92">
        <v>117900.21</v>
      </c>
      <c r="F98" s="192"/>
      <c r="G98" s="192"/>
      <c r="H98" s="192"/>
    </row>
    <row r="99" spans="1:8" ht="24" customHeight="1">
      <c r="A99" s="163">
        <v>301</v>
      </c>
      <c r="B99" s="157" t="s">
        <v>108</v>
      </c>
      <c r="C99" s="83">
        <f t="shared" si="2"/>
        <v>117900.21</v>
      </c>
      <c r="D99" s="92">
        <v>117900.21</v>
      </c>
      <c r="E99" s="92">
        <v>117900.21</v>
      </c>
      <c r="F99" s="192"/>
      <c r="G99" s="192"/>
      <c r="H99" s="192"/>
    </row>
    <row r="100" spans="1:8" ht="24" customHeight="1">
      <c r="A100" s="156">
        <v>30113</v>
      </c>
      <c r="B100" s="157" t="s">
        <v>86</v>
      </c>
      <c r="C100" s="83">
        <f t="shared" si="2"/>
        <v>117900.21</v>
      </c>
      <c r="D100" s="92">
        <v>117900.21</v>
      </c>
      <c r="E100" s="92">
        <v>117900.21</v>
      </c>
      <c r="F100" s="192"/>
      <c r="G100" s="192"/>
      <c r="H100" s="192"/>
    </row>
    <row r="101" spans="1:8" ht="24" customHeight="1">
      <c r="A101" s="162">
        <v>2210203</v>
      </c>
      <c r="B101" s="157" t="s">
        <v>87</v>
      </c>
      <c r="C101" s="83">
        <f t="shared" si="2"/>
        <v>57600</v>
      </c>
      <c r="D101" s="92">
        <v>57600</v>
      </c>
      <c r="E101" s="92">
        <v>57600</v>
      </c>
      <c r="F101" s="192"/>
      <c r="G101" s="192"/>
      <c r="H101" s="192"/>
    </row>
    <row r="102" spans="1:8" ht="24" customHeight="1">
      <c r="A102" s="163">
        <v>301</v>
      </c>
      <c r="B102" s="157" t="s">
        <v>108</v>
      </c>
      <c r="C102" s="83">
        <f t="shared" si="2"/>
        <v>57600</v>
      </c>
      <c r="D102" s="92">
        <v>57600</v>
      </c>
      <c r="E102" s="92">
        <v>57600</v>
      </c>
      <c r="F102" s="192"/>
      <c r="G102" s="192"/>
      <c r="H102" s="192"/>
    </row>
    <row r="103" spans="1:8" ht="24" customHeight="1">
      <c r="A103" s="156">
        <v>30102</v>
      </c>
      <c r="B103" s="157" t="s">
        <v>142</v>
      </c>
      <c r="C103" s="83">
        <f t="shared" si="2"/>
        <v>57600</v>
      </c>
      <c r="D103" s="92">
        <v>57600</v>
      </c>
      <c r="E103" s="92">
        <v>57600</v>
      </c>
      <c r="F103" s="192"/>
      <c r="G103" s="192"/>
      <c r="H103" s="192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 horizontalCentered="1"/>
  <pageMargins left="0.64" right="0.75" top="0.71" bottom="0.74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G6" sqref="G6"/>
    </sheetView>
  </sheetViews>
  <sheetFormatPr defaultColWidth="9.140625" defaultRowHeight="12.75"/>
  <cols>
    <col min="1" max="1" width="31.8515625" style="95" customWidth="1"/>
    <col min="2" max="2" width="34.28125" style="95" customWidth="1"/>
    <col min="3" max="3" width="28.7109375" style="96" customWidth="1"/>
    <col min="4" max="248" width="9.140625" style="46" customWidth="1"/>
  </cols>
  <sheetData>
    <row r="1" spans="1:3" ht="15.75" customHeight="1">
      <c r="A1" s="2" t="s">
        <v>162</v>
      </c>
      <c r="B1" s="12"/>
      <c r="C1" s="97"/>
    </row>
    <row r="2" spans="1:3" ht="22.5" customHeight="1">
      <c r="A2" s="98" t="s">
        <v>163</v>
      </c>
      <c r="B2" s="98"/>
      <c r="C2" s="99"/>
    </row>
    <row r="3" spans="1:3" ht="16.5" customHeight="1">
      <c r="A3" s="28" t="s">
        <v>2</v>
      </c>
      <c r="B3" s="29"/>
      <c r="C3" s="100" t="s">
        <v>164</v>
      </c>
    </row>
    <row r="4" spans="1:3" ht="24.75" customHeight="1">
      <c r="A4" s="101" t="s">
        <v>165</v>
      </c>
      <c r="B4" s="101" t="s">
        <v>166</v>
      </c>
      <c r="C4" s="102" t="s">
        <v>167</v>
      </c>
    </row>
    <row r="5" spans="1:3" ht="24.75" customHeight="1">
      <c r="A5" s="103" t="s">
        <v>50</v>
      </c>
      <c r="B5" s="104" t="s">
        <v>5</v>
      </c>
      <c r="C5" s="79"/>
    </row>
    <row r="6" spans="1:3" ht="24.75" customHeight="1">
      <c r="A6" s="75" t="s">
        <v>100</v>
      </c>
      <c r="B6" s="75"/>
      <c r="C6" s="105">
        <f>C7+C34</f>
        <v>2548135.41</v>
      </c>
    </row>
    <row r="7" spans="1:3" ht="24.75" customHeight="1">
      <c r="A7" s="77" t="s">
        <v>77</v>
      </c>
      <c r="B7" s="77"/>
      <c r="C7" s="106">
        <f>C8+C18+C27</f>
        <v>841570.9</v>
      </c>
    </row>
    <row r="8" spans="1:3" ht="22.5" customHeight="1">
      <c r="A8" s="107" t="s">
        <v>168</v>
      </c>
      <c r="B8" s="108" t="s">
        <v>108</v>
      </c>
      <c r="C8" s="79">
        <f>C9+C10+C11+C12+C13+C14+C15+C16+C17</f>
        <v>744382.5</v>
      </c>
    </row>
    <row r="9" spans="1:3" ht="22.5" customHeight="1">
      <c r="A9" s="109" t="s">
        <v>169</v>
      </c>
      <c r="B9" s="40" t="s">
        <v>170</v>
      </c>
      <c r="C9" s="110">
        <v>255780</v>
      </c>
    </row>
    <row r="10" spans="1:3" ht="22.5" customHeight="1">
      <c r="A10" s="109" t="s">
        <v>171</v>
      </c>
      <c r="B10" s="40" t="s">
        <v>172</v>
      </c>
      <c r="C10" s="110">
        <v>206175</v>
      </c>
    </row>
    <row r="11" spans="1:3" ht="22.5" customHeight="1">
      <c r="A11" s="109" t="s">
        <v>173</v>
      </c>
      <c r="B11" s="40" t="s">
        <v>174</v>
      </c>
      <c r="C11" s="110">
        <v>63315</v>
      </c>
    </row>
    <row r="12" spans="1:3" ht="22.5" customHeight="1">
      <c r="A12" s="109" t="s">
        <v>175</v>
      </c>
      <c r="B12" s="40" t="s">
        <v>176</v>
      </c>
      <c r="C12" s="110">
        <v>89547</v>
      </c>
    </row>
    <row r="13" spans="1:3" ht="22.5" customHeight="1">
      <c r="A13" s="109" t="s">
        <v>177</v>
      </c>
      <c r="B13" s="40" t="s">
        <v>178</v>
      </c>
      <c r="C13" s="110">
        <v>35818.8</v>
      </c>
    </row>
    <row r="14" spans="1:3" ht="22.5" customHeight="1">
      <c r="A14" s="109" t="s">
        <v>179</v>
      </c>
      <c r="B14" s="40" t="s">
        <v>180</v>
      </c>
      <c r="C14" s="110">
        <v>10775.82</v>
      </c>
    </row>
    <row r="15" spans="1:3" ht="22.5" customHeight="1">
      <c r="A15" s="109" t="s">
        <v>181</v>
      </c>
      <c r="B15" s="40" t="s">
        <v>182</v>
      </c>
      <c r="C15" s="110">
        <v>2238.68</v>
      </c>
    </row>
    <row r="16" spans="1:3" ht="22.5" customHeight="1">
      <c r="A16" s="109" t="s">
        <v>183</v>
      </c>
      <c r="B16" s="40" t="s">
        <v>184</v>
      </c>
      <c r="C16" s="110">
        <v>53728.2</v>
      </c>
    </row>
    <row r="17" spans="1:3" ht="22.5" customHeight="1">
      <c r="A17" s="109" t="s">
        <v>185</v>
      </c>
      <c r="B17" s="40" t="s">
        <v>186</v>
      </c>
      <c r="C17" s="110">
        <v>27004</v>
      </c>
    </row>
    <row r="18" spans="1:3" ht="22.5" customHeight="1">
      <c r="A18" s="107" t="s">
        <v>187</v>
      </c>
      <c r="B18" s="108" t="s">
        <v>110</v>
      </c>
      <c r="C18" s="79">
        <f>C19+C20+C21+C22+C23+C24+C25+C26</f>
        <v>96768.4</v>
      </c>
    </row>
    <row r="19" spans="1:3" ht="22.5" customHeight="1">
      <c r="A19" s="109" t="s">
        <v>188</v>
      </c>
      <c r="B19" s="40" t="s">
        <v>189</v>
      </c>
      <c r="C19" s="110">
        <v>8000</v>
      </c>
    </row>
    <row r="20" spans="1:3" ht="22.5" customHeight="1">
      <c r="A20" s="109">
        <v>30207</v>
      </c>
      <c r="B20" s="40" t="s">
        <v>190</v>
      </c>
      <c r="C20" s="110">
        <v>8000</v>
      </c>
    </row>
    <row r="21" spans="1:3" ht="22.5" customHeight="1">
      <c r="A21" s="109" t="s">
        <v>191</v>
      </c>
      <c r="B21" s="40" t="s">
        <v>192</v>
      </c>
      <c r="C21" s="110">
        <v>5000</v>
      </c>
    </row>
    <row r="22" spans="1:3" ht="22.5" customHeight="1">
      <c r="A22" s="109" t="s">
        <v>193</v>
      </c>
      <c r="B22" s="40" t="s">
        <v>194</v>
      </c>
      <c r="C22" s="110">
        <v>8528.4</v>
      </c>
    </row>
    <row r="23" spans="1:3" ht="22.5" customHeight="1">
      <c r="A23" s="109">
        <v>30216</v>
      </c>
      <c r="B23" s="40" t="s">
        <v>147</v>
      </c>
      <c r="C23" s="110">
        <v>10000</v>
      </c>
    </row>
    <row r="24" spans="1:3" ht="22.5" customHeight="1">
      <c r="A24" s="109" t="s">
        <v>195</v>
      </c>
      <c r="B24" s="40" t="s">
        <v>196</v>
      </c>
      <c r="C24" s="110">
        <v>51840</v>
      </c>
    </row>
    <row r="25" spans="1:3" ht="22.5" customHeight="1">
      <c r="A25" s="109">
        <v>30211</v>
      </c>
      <c r="B25" s="40" t="s">
        <v>146</v>
      </c>
      <c r="C25" s="110">
        <v>5000</v>
      </c>
    </row>
    <row r="26" spans="1:3" ht="22.5" customHeight="1">
      <c r="A26" s="109">
        <v>30299</v>
      </c>
      <c r="B26" s="40" t="s">
        <v>153</v>
      </c>
      <c r="C26" s="110">
        <v>400</v>
      </c>
    </row>
    <row r="27" spans="1:3" ht="22.5" customHeight="1">
      <c r="A27" s="107" t="s">
        <v>197</v>
      </c>
      <c r="B27" s="108" t="s">
        <v>151</v>
      </c>
      <c r="C27" s="79">
        <f>C31</f>
        <v>420</v>
      </c>
    </row>
    <row r="28" spans="1:3" ht="22.5" customHeight="1">
      <c r="A28" s="109" t="s">
        <v>198</v>
      </c>
      <c r="B28" s="40" t="s">
        <v>199</v>
      </c>
      <c r="C28" s="83"/>
    </row>
    <row r="29" spans="1:3" ht="22.5" customHeight="1">
      <c r="A29" s="109" t="s">
        <v>200</v>
      </c>
      <c r="B29" s="40" t="s">
        <v>201</v>
      </c>
      <c r="C29" s="83"/>
    </row>
    <row r="30" spans="1:3" ht="22.5" customHeight="1">
      <c r="A30" s="109" t="s">
        <v>202</v>
      </c>
      <c r="B30" s="40" t="s">
        <v>203</v>
      </c>
      <c r="C30" s="83"/>
    </row>
    <row r="31" spans="1:3" ht="22.5" customHeight="1">
      <c r="A31" s="109" t="s">
        <v>204</v>
      </c>
      <c r="B31" s="40" t="s">
        <v>205</v>
      </c>
      <c r="C31" s="110">
        <v>420</v>
      </c>
    </row>
    <row r="32" spans="1:3" ht="22.5" customHeight="1">
      <c r="A32" s="111" t="s">
        <v>206</v>
      </c>
      <c r="B32" s="112" t="s">
        <v>207</v>
      </c>
      <c r="C32" s="113"/>
    </row>
    <row r="33" spans="1:3" ht="22.5" customHeight="1">
      <c r="A33" s="114" t="s">
        <v>208</v>
      </c>
      <c r="B33" s="115" t="s">
        <v>209</v>
      </c>
      <c r="C33" s="116"/>
    </row>
    <row r="34" spans="1:3" ht="24.75" customHeight="1">
      <c r="A34" s="117" t="s">
        <v>89</v>
      </c>
      <c r="B34" s="117"/>
      <c r="C34" s="118">
        <f>C35+C46+C55</f>
        <v>1706564.51</v>
      </c>
    </row>
    <row r="35" spans="1:3" ht="21" customHeight="1">
      <c r="A35" s="119" t="s">
        <v>168</v>
      </c>
      <c r="B35" s="120" t="s">
        <v>108</v>
      </c>
      <c r="C35" s="121">
        <f>C36+C37+C38+C39+C40+C41+C43+C44+C45</f>
        <v>1610154.48</v>
      </c>
    </row>
    <row r="36" spans="1:3" ht="21" customHeight="1">
      <c r="A36" s="109" t="s">
        <v>169</v>
      </c>
      <c r="B36" s="40" t="s">
        <v>170</v>
      </c>
      <c r="C36" s="110">
        <v>611724</v>
      </c>
    </row>
    <row r="37" spans="1:3" ht="21" customHeight="1">
      <c r="A37" s="109" t="s">
        <v>171</v>
      </c>
      <c r="B37" s="40" t="s">
        <v>172</v>
      </c>
      <c r="C37" s="110">
        <v>108719.06</v>
      </c>
    </row>
    <row r="38" spans="1:3" ht="21" customHeight="1">
      <c r="A38" s="109" t="s">
        <v>173</v>
      </c>
      <c r="B38" s="40" t="s">
        <v>174</v>
      </c>
      <c r="C38" s="110">
        <v>84000</v>
      </c>
    </row>
    <row r="39" spans="1:3" ht="21" customHeight="1">
      <c r="A39" s="109">
        <v>30107</v>
      </c>
      <c r="B39" s="40" t="s">
        <v>160</v>
      </c>
      <c r="C39" s="110">
        <v>339685.71</v>
      </c>
    </row>
    <row r="40" spans="1:3" ht="21" customHeight="1">
      <c r="A40" s="109" t="s">
        <v>175</v>
      </c>
      <c r="B40" s="40" t="s">
        <v>176</v>
      </c>
      <c r="C40" s="110">
        <v>196500.34</v>
      </c>
    </row>
    <row r="41" spans="1:3" ht="21" customHeight="1">
      <c r="A41" s="109" t="s">
        <v>177</v>
      </c>
      <c r="B41" s="40" t="s">
        <v>178</v>
      </c>
      <c r="C41" s="110">
        <v>78600.14</v>
      </c>
    </row>
    <row r="42" spans="1:3" ht="21" customHeight="1">
      <c r="A42" s="109" t="s">
        <v>179</v>
      </c>
      <c r="B42" s="40" t="s">
        <v>180</v>
      </c>
      <c r="C42" s="110"/>
    </row>
    <row r="43" spans="1:3" ht="21" customHeight="1">
      <c r="A43" s="109" t="s">
        <v>181</v>
      </c>
      <c r="B43" s="40" t="s">
        <v>182</v>
      </c>
      <c r="C43" s="110">
        <v>9825.02</v>
      </c>
    </row>
    <row r="44" spans="1:3" ht="21" customHeight="1">
      <c r="A44" s="109" t="s">
        <v>183</v>
      </c>
      <c r="B44" s="40" t="s">
        <v>184</v>
      </c>
      <c r="C44" s="110">
        <v>117900.21</v>
      </c>
    </row>
    <row r="45" spans="1:3" ht="21" customHeight="1">
      <c r="A45" s="109" t="s">
        <v>185</v>
      </c>
      <c r="B45" s="40" t="s">
        <v>186</v>
      </c>
      <c r="C45" s="110">
        <v>63200</v>
      </c>
    </row>
    <row r="46" spans="1:3" ht="21" customHeight="1">
      <c r="A46" s="107" t="s">
        <v>187</v>
      </c>
      <c r="B46" s="108" t="s">
        <v>110</v>
      </c>
      <c r="C46" s="79">
        <f>C47+C48+C49+C50+C51+C52+C53+C54</f>
        <v>92450.03</v>
      </c>
    </row>
    <row r="47" spans="1:3" ht="21" customHeight="1">
      <c r="A47" s="109" t="s">
        <v>188</v>
      </c>
      <c r="B47" s="40" t="s">
        <v>189</v>
      </c>
      <c r="C47" s="110">
        <v>20000</v>
      </c>
    </row>
    <row r="48" spans="1:3" ht="21" customHeight="1">
      <c r="A48" s="109">
        <v>30207</v>
      </c>
      <c r="B48" s="40" t="s">
        <v>190</v>
      </c>
      <c r="C48" s="110">
        <v>10000</v>
      </c>
    </row>
    <row r="49" spans="1:3" ht="21" customHeight="1">
      <c r="A49" s="109" t="s">
        <v>191</v>
      </c>
      <c r="B49" s="40" t="s">
        <v>192</v>
      </c>
      <c r="C49" s="110">
        <v>8000</v>
      </c>
    </row>
    <row r="50" spans="1:3" ht="21" customHeight="1">
      <c r="A50" s="109" t="s">
        <v>193</v>
      </c>
      <c r="B50" s="40" t="s">
        <v>194</v>
      </c>
      <c r="C50" s="110">
        <v>19650.03</v>
      </c>
    </row>
    <row r="51" spans="1:3" ht="21" customHeight="1">
      <c r="A51" s="109">
        <v>30216</v>
      </c>
      <c r="B51" s="40" t="s">
        <v>147</v>
      </c>
      <c r="C51" s="110">
        <v>5000</v>
      </c>
    </row>
    <row r="52" spans="1:3" ht="21" customHeight="1">
      <c r="A52" s="109">
        <v>30226</v>
      </c>
      <c r="B52" s="40" t="s">
        <v>161</v>
      </c>
      <c r="C52" s="110">
        <v>19000</v>
      </c>
    </row>
    <row r="53" spans="1:3" ht="21" customHeight="1">
      <c r="A53" s="109">
        <v>30211</v>
      </c>
      <c r="B53" s="40" t="s">
        <v>146</v>
      </c>
      <c r="C53" s="110">
        <v>10000</v>
      </c>
    </row>
    <row r="54" spans="1:3" ht="21" customHeight="1">
      <c r="A54" s="109">
        <v>30299</v>
      </c>
      <c r="B54" s="40" t="s">
        <v>153</v>
      </c>
      <c r="C54" s="122">
        <v>800</v>
      </c>
    </row>
    <row r="55" spans="1:3" ht="21" customHeight="1">
      <c r="A55" s="107" t="s">
        <v>197</v>
      </c>
      <c r="B55" s="108" t="s">
        <v>151</v>
      </c>
      <c r="C55" s="79">
        <f>C59</f>
        <v>3960</v>
      </c>
    </row>
    <row r="56" spans="1:3" ht="21" customHeight="1">
      <c r="A56" s="109" t="s">
        <v>198</v>
      </c>
      <c r="B56" s="40" t="s">
        <v>199</v>
      </c>
      <c r="C56" s="83"/>
    </row>
    <row r="57" spans="1:3" ht="21" customHeight="1">
      <c r="A57" s="109" t="s">
        <v>200</v>
      </c>
      <c r="B57" s="40" t="s">
        <v>201</v>
      </c>
      <c r="C57" s="83"/>
    </row>
    <row r="58" spans="1:3" ht="21" customHeight="1">
      <c r="A58" s="109" t="s">
        <v>202</v>
      </c>
      <c r="B58" s="40" t="s">
        <v>203</v>
      </c>
      <c r="C58" s="83"/>
    </row>
    <row r="59" spans="1:3" ht="21" customHeight="1">
      <c r="A59" s="109" t="s">
        <v>204</v>
      </c>
      <c r="B59" s="40" t="s">
        <v>205</v>
      </c>
      <c r="C59" s="110">
        <v>3960</v>
      </c>
    </row>
    <row r="60" spans="1:3" ht="21" customHeight="1">
      <c r="A60" s="111" t="s">
        <v>206</v>
      </c>
      <c r="B60" s="112" t="s">
        <v>207</v>
      </c>
      <c r="C60" s="113"/>
    </row>
    <row r="61" spans="1:3" ht="21" customHeight="1">
      <c r="A61" s="114" t="s">
        <v>208</v>
      </c>
      <c r="B61" s="115" t="s">
        <v>209</v>
      </c>
      <c r="C61" s="116"/>
    </row>
    <row r="62" ht="16.5">
      <c r="A62" s="94" t="s">
        <v>210</v>
      </c>
    </row>
  </sheetData>
  <sheetProtection/>
  <mergeCells count="2">
    <mergeCell ref="A1:C1"/>
    <mergeCell ref="A2:C2"/>
  </mergeCells>
  <printOptions horizontalCentered="1"/>
  <pageMargins left="0.39" right="0.39" top="0.8300000000000001" bottom="0.39" header="0.43000000000000005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zoomScaleSheetLayoutView="100" workbookViewId="0" topLeftCell="A1">
      <selection activeCell="G5" sqref="G5"/>
    </sheetView>
  </sheetViews>
  <sheetFormatPr defaultColWidth="9.140625" defaultRowHeight="12.75" customHeight="1"/>
  <cols>
    <col min="1" max="1" width="27.00390625" style="68" customWidth="1"/>
    <col min="2" max="2" width="31.57421875" style="68" customWidth="1"/>
    <col min="3" max="3" width="29.140625" style="68" customWidth="1"/>
    <col min="4" max="4" width="6.8515625" style="68" customWidth="1"/>
  </cols>
  <sheetData>
    <row r="1" spans="1:3" ht="21" customHeight="1">
      <c r="A1" s="2" t="s">
        <v>211</v>
      </c>
      <c r="B1" s="12"/>
      <c r="C1" s="12"/>
    </row>
    <row r="2" spans="1:3" ht="28.5" customHeight="1">
      <c r="A2" s="69" t="s">
        <v>212</v>
      </c>
      <c r="B2" s="69"/>
      <c r="C2" s="69"/>
    </row>
    <row r="3" spans="1:3" ht="18.75" customHeight="1">
      <c r="A3" s="28" t="s">
        <v>2</v>
      </c>
      <c r="B3" s="45"/>
      <c r="C3" s="16" t="s">
        <v>3</v>
      </c>
    </row>
    <row r="4" spans="1:3" ht="19.5" customHeight="1">
      <c r="A4" s="70" t="s">
        <v>213</v>
      </c>
      <c r="B4" s="70" t="s">
        <v>214</v>
      </c>
      <c r="C4" s="71" t="s">
        <v>167</v>
      </c>
    </row>
    <row r="5" spans="1:3" ht="21.75" customHeight="1">
      <c r="A5" s="72" t="s">
        <v>50</v>
      </c>
      <c r="B5" s="73" t="s">
        <v>5</v>
      </c>
      <c r="C5" s="74"/>
    </row>
    <row r="6" spans="1:3" ht="21.75" customHeight="1">
      <c r="A6" s="75" t="s">
        <v>100</v>
      </c>
      <c r="B6" s="75"/>
      <c r="C6" s="76">
        <f>C7+C28</f>
        <v>2548135.01</v>
      </c>
    </row>
    <row r="7" spans="1:3" ht="21.75" customHeight="1">
      <c r="A7" s="77" t="s">
        <v>77</v>
      </c>
      <c r="B7" s="77"/>
      <c r="C7" s="78">
        <f>C8+C13+C24</f>
        <v>841570.5</v>
      </c>
    </row>
    <row r="8" spans="1:3" ht="18" customHeight="1">
      <c r="A8" s="72" t="s">
        <v>215</v>
      </c>
      <c r="B8" s="73" t="s">
        <v>216</v>
      </c>
      <c r="C8" s="79">
        <f>C9+C10+C11+C12</f>
        <v>744382.5</v>
      </c>
    </row>
    <row r="9" spans="1:3" ht="18" customHeight="1">
      <c r="A9" s="80" t="s">
        <v>217</v>
      </c>
      <c r="B9" s="81" t="s">
        <v>218</v>
      </c>
      <c r="C9" s="82">
        <v>549474</v>
      </c>
    </row>
    <row r="10" spans="1:3" ht="18" customHeight="1">
      <c r="A10" s="80" t="s">
        <v>219</v>
      </c>
      <c r="B10" s="81" t="s">
        <v>220</v>
      </c>
      <c r="C10" s="83">
        <v>138380.3</v>
      </c>
    </row>
    <row r="11" spans="1:3" ht="18" customHeight="1">
      <c r="A11" s="80" t="s">
        <v>221</v>
      </c>
      <c r="B11" s="81" t="s">
        <v>222</v>
      </c>
      <c r="C11" s="82">
        <v>53728.2</v>
      </c>
    </row>
    <row r="12" spans="1:3" ht="18" customHeight="1">
      <c r="A12" s="80" t="s">
        <v>223</v>
      </c>
      <c r="B12" s="81" t="s">
        <v>224</v>
      </c>
      <c r="C12" s="82">
        <v>2800</v>
      </c>
    </row>
    <row r="13" spans="1:3" ht="18" customHeight="1">
      <c r="A13" s="72" t="s">
        <v>225</v>
      </c>
      <c r="B13" s="73" t="s">
        <v>226</v>
      </c>
      <c r="C13" s="79">
        <f>C14+C16+C18+C21</f>
        <v>96768</v>
      </c>
    </row>
    <row r="14" spans="1:3" ht="18" customHeight="1">
      <c r="A14" s="80" t="s">
        <v>227</v>
      </c>
      <c r="B14" s="81" t="s">
        <v>228</v>
      </c>
      <c r="C14" s="82">
        <v>81368</v>
      </c>
    </row>
    <row r="15" spans="1:3" ht="18" customHeight="1">
      <c r="A15" s="80" t="s">
        <v>229</v>
      </c>
      <c r="B15" s="81" t="s">
        <v>230</v>
      </c>
      <c r="C15" s="84"/>
    </row>
    <row r="16" spans="1:3" ht="18" customHeight="1">
      <c r="A16" s="80" t="s">
        <v>231</v>
      </c>
      <c r="B16" s="81" t="s">
        <v>232</v>
      </c>
      <c r="C16" s="82">
        <v>10000</v>
      </c>
    </row>
    <row r="17" spans="1:3" ht="18" customHeight="1">
      <c r="A17" s="80" t="s">
        <v>233</v>
      </c>
      <c r="B17" s="81" t="s">
        <v>234</v>
      </c>
      <c r="C17" s="84"/>
    </row>
    <row r="18" spans="1:3" ht="18" customHeight="1">
      <c r="A18" s="80" t="s">
        <v>235</v>
      </c>
      <c r="B18" s="81" t="s">
        <v>236</v>
      </c>
      <c r="C18" s="82">
        <v>5000</v>
      </c>
    </row>
    <row r="19" spans="1:3" ht="18" customHeight="1">
      <c r="A19" s="80" t="s">
        <v>237</v>
      </c>
      <c r="B19" s="81" t="s">
        <v>238</v>
      </c>
      <c r="C19" s="85"/>
    </row>
    <row r="20" spans="1:3" ht="18" customHeight="1">
      <c r="A20" s="80" t="s">
        <v>239</v>
      </c>
      <c r="B20" s="81" t="s">
        <v>240</v>
      </c>
      <c r="C20" s="84"/>
    </row>
    <row r="21" spans="1:3" ht="18" customHeight="1">
      <c r="A21" s="80" t="s">
        <v>241</v>
      </c>
      <c r="B21" s="81" t="s">
        <v>242</v>
      </c>
      <c r="C21" s="82">
        <v>400</v>
      </c>
    </row>
    <row r="22" spans="1:3" ht="18" customHeight="1">
      <c r="A22" s="72">
        <v>503</v>
      </c>
      <c r="B22" s="73" t="s">
        <v>243</v>
      </c>
      <c r="C22" s="74"/>
    </row>
    <row r="23" spans="1:3" ht="18" customHeight="1">
      <c r="A23" s="80">
        <v>50399</v>
      </c>
      <c r="B23" s="81" t="s">
        <v>244</v>
      </c>
      <c r="C23" s="84"/>
    </row>
    <row r="24" spans="1:3" ht="18" customHeight="1">
      <c r="A24" s="72" t="s">
        <v>245</v>
      </c>
      <c r="B24" s="73" t="s">
        <v>246</v>
      </c>
      <c r="C24" s="86">
        <f>C27</f>
        <v>420</v>
      </c>
    </row>
    <row r="25" spans="1:3" ht="18" customHeight="1">
      <c r="A25" s="80" t="s">
        <v>247</v>
      </c>
      <c r="B25" s="81" t="s">
        <v>248</v>
      </c>
      <c r="C25" s="85"/>
    </row>
    <row r="26" spans="1:3" ht="18" customHeight="1">
      <c r="A26" s="87" t="s">
        <v>249</v>
      </c>
      <c r="B26" s="88" t="s">
        <v>250</v>
      </c>
      <c r="C26" s="89"/>
    </row>
    <row r="27" spans="1:3" ht="18" customHeight="1">
      <c r="A27" s="90" t="s">
        <v>251</v>
      </c>
      <c r="B27" s="91" t="s">
        <v>252</v>
      </c>
      <c r="C27" s="92">
        <v>420</v>
      </c>
    </row>
    <row r="28" spans="1:3" ht="21.75" customHeight="1">
      <c r="A28" s="77" t="s">
        <v>89</v>
      </c>
      <c r="B28" s="77"/>
      <c r="C28" s="93">
        <f>C30+C31+C36</f>
        <v>1706564.51</v>
      </c>
    </row>
    <row r="29" spans="1:3" ht="18.75" customHeight="1">
      <c r="A29" s="72">
        <v>505</v>
      </c>
      <c r="B29" s="73" t="s">
        <v>253</v>
      </c>
      <c r="C29" s="86"/>
    </row>
    <row r="30" spans="1:3" ht="18.75" customHeight="1">
      <c r="A30" s="80">
        <v>50501</v>
      </c>
      <c r="B30" s="81" t="s">
        <v>254</v>
      </c>
      <c r="C30" s="82">
        <v>1610154.48</v>
      </c>
    </row>
    <row r="31" spans="1:3" ht="18.75" customHeight="1">
      <c r="A31" s="80">
        <v>50502</v>
      </c>
      <c r="B31" s="81" t="s">
        <v>255</v>
      </c>
      <c r="C31" s="82">
        <v>92450.03</v>
      </c>
    </row>
    <row r="32" spans="1:3" ht="18.75" customHeight="1">
      <c r="A32" s="80">
        <v>50599</v>
      </c>
      <c r="B32" s="81" t="s">
        <v>256</v>
      </c>
      <c r="C32" s="82"/>
    </row>
    <row r="33" spans="1:3" ht="18.75" customHeight="1">
      <c r="A33" s="72" t="s">
        <v>245</v>
      </c>
      <c r="B33" s="73" t="s">
        <v>246</v>
      </c>
      <c r="C33" s="86"/>
    </row>
    <row r="34" spans="1:3" ht="18.75" customHeight="1">
      <c r="A34" s="80" t="s">
        <v>247</v>
      </c>
      <c r="B34" s="81" t="s">
        <v>248</v>
      </c>
      <c r="C34" s="85"/>
    </row>
    <row r="35" spans="1:3" ht="18.75" customHeight="1">
      <c r="A35" s="87" t="s">
        <v>249</v>
      </c>
      <c r="B35" s="88" t="s">
        <v>250</v>
      </c>
      <c r="C35" s="89"/>
    </row>
    <row r="36" spans="1:3" ht="18.75" customHeight="1">
      <c r="A36" s="90" t="s">
        <v>251</v>
      </c>
      <c r="B36" s="91" t="s">
        <v>252</v>
      </c>
      <c r="C36" s="82">
        <v>3960</v>
      </c>
    </row>
    <row r="37" ht="12.75" customHeight="1">
      <c r="A37" s="94" t="s">
        <v>210</v>
      </c>
    </row>
  </sheetData>
  <sheetProtection/>
  <mergeCells count="2">
    <mergeCell ref="A1:C1"/>
    <mergeCell ref="A2:C2"/>
  </mergeCells>
  <printOptions/>
  <pageMargins left="0.8300000000000001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2018-01-04T15:27:55Z</cp:lastPrinted>
  <dcterms:created xsi:type="dcterms:W3CDTF">2017-06-07T15:58:16Z</dcterms:created>
  <dcterms:modified xsi:type="dcterms:W3CDTF">2023-10-26T11:59:10Z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